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zelme2\Desktop\"/>
    </mc:Choice>
  </mc:AlternateContent>
  <xr:revisionPtr revIDLastSave="0" documentId="13_ncr:1_{CC8EF4A9-8738-4DA7-82EB-75F3DB485AF0}" xr6:coauthVersionLast="47" xr6:coauthVersionMax="47" xr10:uidLastSave="{00000000-0000-0000-0000-000000000000}"/>
  <workbookProtection workbookAlgorithmName="SHA-512" workbookHashValue="7l7YEXGC9Wp9G3tIeTAce1BU7muvnAalnh8trb1VuX2LAHjUxC7EyrgoaqkPaLn2o9OJMfnvG6+FanJvQQAYSQ==" workbookSaltValue="RD20re0kAVA/sJdUDxYxKA==" workbookSpinCount="100000" lockStructure="1"/>
  <bookViews>
    <workbookView xWindow="-120" yWindow="-120" windowWidth="25440" windowHeight="15390" tabRatio="359" firstSheet="1" activeTab="1" xr2:uid="{00000000-000D-0000-FFFF-FFFF00000000}"/>
  </bookViews>
  <sheets>
    <sheet name="Tabula" sheetId="3" state="hidden" r:id="rId1"/>
    <sheet name="Darbiniek" sheetId="4" r:id="rId2"/>
  </sheets>
  <definedNames>
    <definedName name="_xlnm._FilterDatabase" localSheetId="1" hidden="1">Darbiniek!$A$1:$N$505</definedName>
    <definedName name="_xlnm._FilterDatabase" localSheetId="0" hidden="1">Tabula!$A$1:$O$465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5" i="3"/>
  <c r="B6" i="3"/>
  <c r="B7" i="3"/>
  <c r="B8" i="3"/>
  <c r="B10" i="3"/>
  <c r="B9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11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4" i="3"/>
  <c r="B66" i="3"/>
  <c r="B63" i="3"/>
  <c r="B65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5" i="3"/>
  <c r="B152" i="3"/>
  <c r="B153" i="3"/>
  <c r="B154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200" i="3"/>
  <c r="B201" i="3"/>
  <c r="B193" i="3"/>
  <c r="B194" i="3"/>
  <c r="B195" i="3"/>
  <c r="B196" i="3"/>
  <c r="B197" i="3"/>
  <c r="B198" i="3"/>
  <c r="B199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36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10" i="3"/>
  <c r="B311" i="3"/>
  <c r="B312" i="3"/>
  <c r="B313" i="3"/>
  <c r="B314" i="3"/>
  <c r="B315" i="3"/>
  <c r="B309" i="3"/>
  <c r="B308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5" i="3"/>
  <c r="B356" i="3"/>
  <c r="B357" i="3"/>
  <c r="B354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" i="3" l="1"/>
  <c r="B2" i="3"/>
  <c r="B12" i="3" l="1"/>
  <c r="B13" i="3" l="1"/>
  <c r="C3" i="4" l="1"/>
  <c r="B3" i="3" l="1"/>
  <c r="A387" i="3" l="1"/>
  <c r="A87" i="3"/>
  <c r="A381" i="3"/>
  <c r="A420" i="3"/>
  <c r="A337" i="3"/>
  <c r="A105" i="3"/>
  <c r="A149" i="3"/>
  <c r="A159" i="3"/>
  <c r="A386" i="3"/>
  <c r="A143" i="3"/>
  <c r="A274" i="3"/>
  <c r="A74" i="3"/>
  <c r="A375" i="3"/>
  <c r="A205" i="3"/>
  <c r="A182" i="3"/>
  <c r="A39" i="3"/>
  <c r="A187" i="3"/>
  <c r="A257" i="3"/>
  <c r="A89" i="3"/>
  <c r="A439" i="3"/>
  <c r="A47" i="3"/>
  <c r="A413" i="3"/>
  <c r="A31" i="3"/>
  <c r="A7" i="3"/>
  <c r="A58" i="3"/>
  <c r="A327" i="3"/>
  <c r="A313" i="3"/>
  <c r="A5" i="3"/>
  <c r="A53" i="3"/>
  <c r="A418" i="3"/>
  <c r="A373" i="3"/>
  <c r="A347" i="3"/>
  <c r="A51" i="3"/>
  <c r="A50" i="3"/>
  <c r="A391" i="3"/>
  <c r="A292" i="3"/>
  <c r="A354" i="3"/>
  <c r="A334" i="3"/>
  <c r="A460" i="3"/>
  <c r="A297" i="3"/>
  <c r="A129" i="3"/>
  <c r="A408" i="3"/>
  <c r="A445" i="3"/>
  <c r="A285" i="3"/>
  <c r="A437" i="3"/>
  <c r="A147" i="3"/>
  <c r="A34" i="3"/>
  <c r="A255" i="3"/>
  <c r="A248" i="3"/>
  <c r="A135" i="3"/>
  <c r="A412" i="3"/>
  <c r="A177" i="3"/>
  <c r="A221" i="3"/>
  <c r="A268" i="3"/>
  <c r="A295" i="3"/>
  <c r="A419" i="3"/>
  <c r="A238" i="3"/>
  <c r="A175" i="3"/>
  <c r="A99" i="3"/>
  <c r="A273" i="3"/>
  <c r="A448" i="3"/>
  <c r="A263" i="3"/>
  <c r="A301" i="3"/>
  <c r="A190" i="3"/>
  <c r="A293" i="3"/>
  <c r="A290" i="3"/>
  <c r="A6" i="3"/>
  <c r="A208" i="3"/>
  <c r="A451" i="3"/>
  <c r="A379" i="3"/>
  <c r="A267" i="3"/>
  <c r="A36" i="3"/>
  <c r="A201" i="3"/>
  <c r="A25" i="3"/>
  <c r="A240" i="3"/>
  <c r="A222" i="3"/>
  <c r="A142" i="3"/>
  <c r="A403" i="3"/>
  <c r="A35" i="3"/>
  <c r="A433" i="3"/>
  <c r="A176" i="3"/>
  <c r="A380" i="3"/>
  <c r="A303" i="3"/>
  <c r="A385" i="3"/>
  <c r="A196" i="3"/>
  <c r="A102" i="3"/>
  <c r="A331" i="3"/>
  <c r="A83" i="3"/>
  <c r="A393" i="3"/>
  <c r="A280" i="3"/>
  <c r="A37" i="3"/>
  <c r="A118" i="3"/>
  <c r="A365" i="3"/>
  <c r="A346" i="3"/>
  <c r="A234" i="3"/>
  <c r="A63" i="3"/>
  <c r="A367" i="3"/>
  <c r="A150" i="3"/>
  <c r="A410" i="3"/>
  <c r="A8" i="3"/>
  <c r="A171" i="3"/>
  <c r="A424" i="3"/>
  <c r="A155" i="3"/>
  <c r="A357" i="3"/>
  <c r="A277" i="3"/>
  <c r="A223" i="3"/>
  <c r="A67" i="3"/>
  <c r="A281" i="3"/>
  <c r="A113" i="3"/>
  <c r="A157" i="3"/>
  <c r="A383" i="3"/>
  <c r="A356" i="3"/>
  <c r="A443" i="3"/>
  <c r="A435" i="3"/>
  <c r="A154" i="3"/>
  <c r="A210" i="3"/>
  <c r="A216" i="3"/>
  <c r="A332" i="3"/>
  <c r="A86" i="3"/>
  <c r="A275" i="3"/>
  <c r="A395" i="3"/>
  <c r="A309" i="3"/>
  <c r="A328" i="3"/>
  <c r="A128" i="3"/>
  <c r="A108" i="3"/>
  <c r="A374" i="3"/>
  <c r="A132" i="3"/>
  <c r="A306" i="3"/>
  <c r="A130" i="3"/>
  <c r="A384" i="3"/>
  <c r="A344" i="3"/>
  <c r="A62" i="3"/>
  <c r="A148" i="3"/>
  <c r="A308" i="3"/>
  <c r="A426" i="3"/>
  <c r="A272" i="3"/>
  <c r="A112" i="3"/>
  <c r="A316" i="3"/>
  <c r="A104" i="3"/>
  <c r="A237" i="3"/>
  <c r="A54" i="3"/>
  <c r="A84" i="3"/>
  <c r="A251" i="3"/>
  <c r="A394" i="3"/>
  <c r="A264" i="3"/>
  <c r="A372" i="3"/>
  <c r="A454" i="3"/>
  <c r="A220" i="3"/>
  <c r="A402" i="3"/>
  <c r="A27" i="3"/>
  <c r="A170" i="3"/>
  <c r="A457" i="3"/>
  <c r="A447" i="3"/>
  <c r="A38" i="3"/>
  <c r="A398" i="3"/>
  <c r="A124" i="3"/>
  <c r="A307" i="3"/>
  <c r="A249" i="3"/>
  <c r="A88" i="3"/>
  <c r="A101" i="3"/>
  <c r="A70" i="3"/>
  <c r="A246" i="3"/>
  <c r="A115" i="3"/>
  <c r="A218" i="3"/>
  <c r="A49" i="3"/>
  <c r="A319" i="3"/>
  <c r="A93" i="3"/>
  <c r="A60" i="3"/>
  <c r="A28" i="3"/>
  <c r="A259" i="3"/>
  <c r="A211" i="3"/>
  <c r="A146" i="3"/>
  <c r="A72" i="3"/>
  <c r="A141" i="3"/>
  <c r="A10" i="3"/>
  <c r="A231" i="3"/>
  <c r="A254" i="3"/>
  <c r="A116" i="3"/>
  <c r="A225" i="3"/>
  <c r="A66" i="3"/>
  <c r="A95" i="3"/>
  <c r="A461" i="3"/>
  <c r="A79" i="3"/>
  <c r="A322" i="3"/>
  <c r="A65" i="3"/>
  <c r="A351" i="3"/>
  <c r="A335" i="3"/>
  <c r="A350" i="3"/>
  <c r="A119" i="3"/>
  <c r="A127" i="3"/>
  <c r="A441" i="3"/>
  <c r="A209" i="3"/>
  <c r="A48" i="3"/>
  <c r="A252" i="3"/>
  <c r="A440" i="3"/>
  <c r="A45" i="3"/>
  <c r="A302" i="3"/>
  <c r="A64" i="3"/>
  <c r="A71" i="3"/>
  <c r="A401" i="3"/>
  <c r="A137" i="3"/>
  <c r="A245" i="3"/>
  <c r="A366" i="3"/>
  <c r="A207" i="3"/>
  <c r="A358" i="3"/>
  <c r="A75" i="3"/>
  <c r="A106" i="3"/>
  <c r="A288" i="3"/>
  <c r="A364" i="3"/>
  <c r="A197" i="3"/>
  <c r="A164" i="3"/>
  <c r="A404" i="3"/>
  <c r="A353" i="3"/>
  <c r="A185" i="3"/>
  <c r="A24" i="3"/>
  <c r="A438" i="3"/>
  <c r="A92" i="3"/>
  <c r="A323" i="3"/>
  <c r="A163" i="3"/>
  <c r="A153" i="3"/>
  <c r="A377" i="3"/>
  <c r="A432" i="3"/>
  <c r="A29" i="3"/>
  <c r="A340" i="3"/>
  <c r="A239" i="3"/>
  <c r="A90" i="3"/>
  <c r="A407" i="3"/>
  <c r="A213" i="3"/>
  <c r="A41" i="3"/>
  <c r="A21" i="3"/>
  <c r="A215" i="3"/>
  <c r="A55" i="3"/>
  <c r="A191" i="3"/>
  <c r="A227" i="3"/>
  <c r="A82" i="3"/>
  <c r="A296" i="3"/>
  <c r="A324" i="3"/>
  <c r="A23" i="3"/>
  <c r="A325" i="3"/>
  <c r="A428" i="3"/>
  <c r="A329" i="3"/>
  <c r="A161" i="3"/>
  <c r="A449" i="3"/>
  <c r="A269" i="3"/>
  <c r="A166" i="3"/>
  <c r="A230" i="3"/>
  <c r="A330" i="3"/>
  <c r="A465" i="3"/>
  <c r="A198" i="3"/>
  <c r="A388" i="3"/>
  <c r="A453" i="3"/>
  <c r="A76" i="3"/>
  <c r="A444" i="3"/>
  <c r="A315" i="3"/>
  <c r="A145" i="3"/>
  <c r="A361" i="3"/>
  <c r="A189" i="3"/>
  <c r="A425" i="3"/>
  <c r="A229" i="3"/>
  <c r="A405" i="3"/>
  <c r="A382" i="3"/>
  <c r="A452" i="3"/>
  <c r="A305" i="3"/>
  <c r="A73" i="3"/>
  <c r="A117" i="3"/>
  <c r="A100" i="3"/>
  <c r="A333" i="3"/>
  <c r="A11" i="3"/>
  <c r="A107" i="3"/>
  <c r="A42" i="3"/>
  <c r="A279" i="3"/>
  <c r="A109" i="3"/>
  <c r="A317" i="3"/>
  <c r="A278" i="3"/>
  <c r="A19" i="3"/>
  <c r="A289" i="3"/>
  <c r="A121" i="3"/>
  <c r="A368" i="3"/>
  <c r="A270" i="3"/>
  <c r="A103" i="3"/>
  <c r="A179" i="3"/>
  <c r="A423" i="3"/>
  <c r="A169" i="3"/>
  <c r="A224" i="3"/>
  <c r="A399" i="3"/>
  <c r="A349" i="3"/>
  <c r="A214" i="3"/>
  <c r="A341" i="3"/>
  <c r="A243" i="3"/>
  <c r="A18" i="3"/>
  <c r="A400" i="3"/>
  <c r="A133" i="3"/>
  <c r="A206" i="3"/>
  <c r="A111" i="3"/>
  <c r="A131" i="3"/>
  <c r="A265" i="3"/>
  <c r="A97" i="3"/>
  <c r="A463" i="3"/>
  <c r="A78" i="3"/>
  <c r="A212" i="3"/>
  <c r="A363" i="3"/>
  <c r="A458" i="3"/>
  <c r="A304" i="3"/>
  <c r="A120" i="3"/>
  <c r="A260" i="3"/>
  <c r="A158" i="3"/>
  <c r="A228" i="3"/>
  <c r="A235" i="3"/>
  <c r="A250" i="3"/>
  <c r="A81" i="3"/>
  <c r="A415" i="3"/>
  <c r="A125" i="3"/>
  <c r="A287" i="3"/>
  <c r="A69" i="3"/>
  <c r="A134" i="3"/>
  <c r="A429" i="3"/>
  <c r="A298" i="3"/>
  <c r="A242" i="3"/>
  <c r="A320" i="3"/>
  <c r="A271" i="3"/>
  <c r="A174" i="3"/>
  <c r="A442" i="3"/>
  <c r="A204" i="3"/>
  <c r="A139" i="3"/>
  <c r="A464" i="3"/>
  <c r="A160" i="3"/>
  <c r="A165" i="3"/>
  <c r="A94" i="3"/>
  <c r="A311" i="3"/>
  <c r="A59" i="3"/>
  <c r="A226" i="3"/>
  <c r="A57" i="3"/>
  <c r="A343" i="3"/>
  <c r="A397" i="3"/>
  <c r="A253" i="3"/>
  <c r="A389" i="3"/>
  <c r="A193" i="3"/>
  <c r="A26" i="3"/>
  <c r="A232" i="3"/>
  <c r="A85" i="3"/>
  <c r="A110" i="3"/>
  <c r="A338" i="3"/>
  <c r="A427" i="3"/>
  <c r="A266" i="3"/>
  <c r="A360" i="3"/>
  <c r="A192" i="3"/>
  <c r="A44" i="3"/>
  <c r="A411" i="3"/>
  <c r="A371" i="3"/>
  <c r="A203" i="3"/>
  <c r="A202" i="3"/>
  <c r="A33" i="3"/>
  <c r="A376" i="3"/>
  <c r="A406" i="3"/>
  <c r="A167" i="3"/>
  <c r="A183" i="3"/>
  <c r="A52" i="3"/>
  <c r="A217" i="3"/>
  <c r="A56" i="3"/>
  <c r="A299" i="3"/>
  <c r="A339" i="3"/>
  <c r="A140" i="3"/>
  <c r="A282" i="3"/>
  <c r="A186" i="3"/>
  <c r="A17" i="3"/>
  <c r="A184" i="3"/>
  <c r="A61" i="3"/>
  <c r="A310" i="3"/>
  <c r="A462" i="3"/>
  <c r="A283" i="3"/>
  <c r="A434" i="3"/>
  <c r="A15" i="3"/>
  <c r="A178" i="3"/>
  <c r="A168" i="3"/>
  <c r="A300" i="3"/>
  <c r="A46" i="3"/>
  <c r="A20" i="3"/>
  <c r="A188" i="3"/>
  <c r="A362" i="3"/>
  <c r="A256" i="3"/>
  <c r="A96" i="3"/>
  <c r="A446" i="3"/>
  <c r="A156" i="3"/>
  <c r="A370" i="3"/>
  <c r="A91" i="3"/>
  <c r="A162" i="3"/>
  <c r="A417" i="3"/>
  <c r="A456" i="3"/>
  <c r="A126" i="3"/>
  <c r="A378" i="3"/>
  <c r="A459" i="3"/>
  <c r="A219" i="3"/>
  <c r="A392" i="3"/>
  <c r="A144" i="3"/>
  <c r="A348" i="3"/>
  <c r="A195" i="3"/>
  <c r="A22" i="3"/>
  <c r="A286" i="3"/>
  <c r="A326" i="3"/>
  <c r="A180" i="3"/>
  <c r="A233" i="3"/>
  <c r="A276" i="3"/>
  <c r="A236" i="3"/>
  <c r="A430" i="3"/>
  <c r="A194" i="3"/>
  <c r="A258" i="3"/>
  <c r="A138" i="3"/>
  <c r="A416" i="3"/>
  <c r="A9" i="3"/>
  <c r="A291" i="3"/>
  <c r="A261" i="3"/>
  <c r="A436" i="3"/>
  <c r="A321" i="3"/>
  <c r="A152" i="3"/>
  <c r="A409" i="3"/>
  <c r="A172" i="3"/>
  <c r="A312" i="3"/>
  <c r="A68" i="3"/>
  <c r="A355" i="3"/>
  <c r="A122" i="3"/>
  <c r="A352" i="3"/>
  <c r="A314" i="3"/>
  <c r="A199" i="3"/>
  <c r="A181" i="3"/>
  <c r="A422" i="3"/>
  <c r="A262" i="3"/>
  <c r="A414" i="3"/>
  <c r="A43" i="3"/>
  <c r="A114" i="3"/>
  <c r="A40" i="3"/>
  <c r="A173" i="3"/>
  <c r="A247" i="3"/>
  <c r="A450" i="3"/>
  <c r="A396" i="3"/>
  <c r="A369" i="3"/>
  <c r="A200" i="3"/>
  <c r="A32" i="3"/>
  <c r="A318" i="3"/>
  <c r="A151" i="3"/>
  <c r="A294" i="3"/>
  <c r="A123" i="3"/>
  <c r="A98" i="3"/>
  <c r="A455" i="3"/>
  <c r="A431" i="3"/>
  <c r="A30" i="3"/>
  <c r="A342" i="3"/>
  <c r="A390" i="3"/>
  <c r="A244" i="3"/>
  <c r="A241" i="3"/>
  <c r="A80" i="3"/>
  <c r="A284" i="3"/>
  <c r="A136" i="3"/>
  <c r="A359" i="3"/>
  <c r="A421" i="3"/>
  <c r="A345" i="3"/>
  <c r="A16" i="3"/>
  <c r="A14" i="3"/>
  <c r="A336" i="3"/>
  <c r="A77" i="3"/>
  <c r="A2" i="3"/>
  <c r="A4" i="3"/>
  <c r="A13" i="3"/>
  <c r="A12" i="3"/>
  <c r="A3" i="3"/>
  <c r="B6" i="4" l="1"/>
  <c r="C6" i="4"/>
  <c r="K13" i="4"/>
  <c r="C7" i="4"/>
  <c r="E16" i="4"/>
  <c r="J15" i="4"/>
  <c r="E14" i="4"/>
  <c r="D14" i="4"/>
  <c r="F15" i="4"/>
  <c r="D7" i="4"/>
  <c r="M14" i="4"/>
  <c r="H8" i="4"/>
  <c r="E165" i="4"/>
  <c r="H11" i="4"/>
  <c r="M9" i="4"/>
  <c r="I15" i="4"/>
  <c r="M60" i="4"/>
  <c r="G7" i="4"/>
  <c r="B17" i="4"/>
  <c r="N13" i="4"/>
  <c r="B31" i="4"/>
  <c r="K315" i="4"/>
  <c r="L74" i="4"/>
  <c r="L16" i="4"/>
  <c r="K17" i="4"/>
  <c r="M8" i="4"/>
  <c r="L11" i="4"/>
  <c r="N12" i="4"/>
  <c r="E11" i="4"/>
  <c r="E8" i="4"/>
  <c r="H14" i="4"/>
  <c r="F7" i="4"/>
  <c r="H10" i="4"/>
  <c r="G16" i="4"/>
  <c r="I7" i="4"/>
  <c r="J17" i="4"/>
  <c r="J13" i="4"/>
  <c r="J10" i="4"/>
  <c r="C17" i="4"/>
  <c r="B14" i="4"/>
  <c r="B9" i="4"/>
  <c r="B15" i="4"/>
  <c r="K15" i="4"/>
  <c r="G15" i="4"/>
  <c r="G14" i="4"/>
  <c r="G8" i="4"/>
  <c r="I13" i="4"/>
  <c r="J9" i="4"/>
  <c r="K12" i="4"/>
  <c r="K9" i="4"/>
  <c r="C9" i="4"/>
  <c r="B13" i="4"/>
  <c r="D17" i="4"/>
  <c r="B7" i="4"/>
  <c r="K265" i="4"/>
  <c r="E10" i="4"/>
  <c r="F11" i="4"/>
  <c r="G10" i="4"/>
  <c r="L10" i="4"/>
  <c r="L15" i="4"/>
  <c r="M10" i="4"/>
  <c r="L9" i="4"/>
  <c r="K16" i="4"/>
  <c r="E13" i="4"/>
  <c r="E15" i="4"/>
  <c r="F10" i="4"/>
  <c r="H13" i="4"/>
  <c r="H17" i="4"/>
  <c r="H15" i="4"/>
  <c r="I12" i="4"/>
  <c r="K8" i="4"/>
  <c r="J12" i="4"/>
  <c r="C14" i="4"/>
  <c r="D13" i="4"/>
  <c r="B12" i="4"/>
  <c r="D9" i="4"/>
  <c r="N17" i="4"/>
  <c r="M11" i="4"/>
  <c r="L7" i="4"/>
  <c r="E7" i="4"/>
  <c r="F17" i="4"/>
  <c r="G13" i="4"/>
  <c r="H9" i="4"/>
  <c r="H7" i="4"/>
  <c r="I11" i="4"/>
  <c r="J16" i="4"/>
  <c r="K11" i="4"/>
  <c r="C13" i="4"/>
  <c r="C16" i="4"/>
  <c r="B11" i="4"/>
  <c r="B16" i="4"/>
  <c r="M13" i="4"/>
  <c r="L12" i="4"/>
  <c r="L14" i="4"/>
  <c r="E12" i="4"/>
  <c r="M16" i="4"/>
  <c r="M15" i="4"/>
  <c r="N10" i="4"/>
  <c r="M12" i="4"/>
  <c r="N7" i="4"/>
  <c r="F14" i="4"/>
  <c r="F13" i="4"/>
  <c r="F9" i="4"/>
  <c r="H12" i="4"/>
  <c r="G17" i="4"/>
  <c r="I16" i="4"/>
  <c r="I10" i="4"/>
  <c r="J8" i="4"/>
  <c r="C15" i="4"/>
  <c r="C12" i="4"/>
  <c r="C8" i="4"/>
  <c r="D11" i="4"/>
  <c r="B8" i="4"/>
  <c r="M7" i="4"/>
  <c r="N8" i="4"/>
  <c r="L8" i="4"/>
  <c r="E17" i="4"/>
  <c r="G11" i="4"/>
  <c r="F16" i="4"/>
  <c r="I14" i="4"/>
  <c r="G9" i="4"/>
  <c r="I8" i="4"/>
  <c r="I17" i="4"/>
  <c r="K7" i="4"/>
  <c r="J11" i="4"/>
  <c r="C11" i="4"/>
  <c r="D12" i="4"/>
  <c r="B10" i="4"/>
  <c r="D16" i="4"/>
  <c r="N15" i="4"/>
  <c r="N9" i="4"/>
  <c r="M17" i="4"/>
  <c r="N16" i="4"/>
  <c r="L29" i="4"/>
  <c r="L17" i="4"/>
  <c r="N14" i="4"/>
  <c r="L13" i="4"/>
  <c r="N11" i="4"/>
  <c r="E9" i="4"/>
  <c r="F12" i="4"/>
  <c r="F8" i="4"/>
  <c r="G12" i="4"/>
  <c r="H16" i="4"/>
  <c r="J7" i="4"/>
  <c r="I9" i="4"/>
  <c r="J14" i="4"/>
  <c r="K10" i="4"/>
  <c r="C10" i="4"/>
  <c r="D15" i="4"/>
  <c r="D10" i="4"/>
  <c r="D8" i="4"/>
  <c r="L21" i="4"/>
  <c r="K97" i="4"/>
  <c r="K68" i="4"/>
  <c r="N262" i="4"/>
  <c r="M26" i="4"/>
  <c r="E366" i="4"/>
  <c r="K42" i="4"/>
  <c r="L20" i="4"/>
  <c r="N66" i="4"/>
  <c r="L134" i="4"/>
  <c r="M253" i="4"/>
  <c r="M72" i="4"/>
  <c r="L26" i="4"/>
  <c r="K28" i="4"/>
  <c r="L34" i="4"/>
  <c r="L55" i="4"/>
  <c r="N73" i="4"/>
  <c r="N246" i="4"/>
  <c r="K154" i="4"/>
  <c r="N99" i="4"/>
  <c r="K153" i="4"/>
  <c r="M275" i="4"/>
  <c r="L343" i="4"/>
  <c r="M168" i="4"/>
  <c r="N83" i="4"/>
  <c r="M246" i="4"/>
  <c r="N148" i="4"/>
  <c r="L154" i="4"/>
  <c r="M300" i="4"/>
  <c r="K347" i="4"/>
  <c r="N213" i="4"/>
  <c r="N150" i="4"/>
  <c r="N85" i="4"/>
  <c r="K314" i="4"/>
  <c r="L303" i="4"/>
  <c r="M373" i="4"/>
  <c r="K101" i="4"/>
  <c r="M139" i="4"/>
  <c r="M239" i="4"/>
  <c r="M97" i="4"/>
  <c r="K282" i="4"/>
  <c r="N198" i="4"/>
  <c r="L228" i="4"/>
  <c r="M283" i="4"/>
  <c r="K266" i="4"/>
  <c r="K386" i="4"/>
  <c r="M422" i="4"/>
  <c r="K120" i="4"/>
  <c r="N192" i="4"/>
  <c r="M102" i="4"/>
  <c r="M101" i="4"/>
  <c r="M151" i="4"/>
  <c r="L132" i="4"/>
  <c r="L199" i="4"/>
  <c r="N313" i="4"/>
  <c r="K398" i="4"/>
  <c r="K381" i="4"/>
  <c r="K377" i="4"/>
  <c r="M334" i="4"/>
  <c r="L180" i="4"/>
  <c r="N219" i="4"/>
  <c r="K380" i="4"/>
  <c r="K451" i="4"/>
  <c r="N358" i="4"/>
  <c r="L437" i="4"/>
  <c r="N107" i="4"/>
  <c r="N334" i="4"/>
  <c r="M328" i="4"/>
  <c r="L214" i="4"/>
  <c r="K113" i="4"/>
  <c r="B23" i="4"/>
  <c r="B87" i="4"/>
  <c r="B151" i="4"/>
  <c r="B215" i="4"/>
  <c r="B279" i="4"/>
  <c r="B343" i="4"/>
  <c r="B407" i="4"/>
  <c r="D72" i="4"/>
  <c r="D136" i="4"/>
  <c r="B32" i="4"/>
  <c r="B96" i="4"/>
  <c r="B160" i="4"/>
  <c r="B224" i="4"/>
  <c r="B288" i="4"/>
  <c r="B352" i="4"/>
  <c r="B416" i="4"/>
  <c r="D81" i="4"/>
  <c r="D145" i="4"/>
  <c r="D209" i="4"/>
  <c r="B57" i="4"/>
  <c r="B121" i="4"/>
  <c r="B185" i="4"/>
  <c r="B249" i="4"/>
  <c r="B313" i="4"/>
  <c r="B377" i="4"/>
  <c r="B441" i="4"/>
  <c r="D42" i="4"/>
  <c r="B74" i="4"/>
  <c r="B138" i="4"/>
  <c r="B202" i="4"/>
  <c r="B266" i="4"/>
  <c r="B330" i="4"/>
  <c r="B394" i="4"/>
  <c r="B458" i="4"/>
  <c r="D59" i="4"/>
  <c r="D123" i="4"/>
  <c r="D187" i="4"/>
  <c r="B36" i="4"/>
  <c r="B100" i="4"/>
  <c r="B77" i="4"/>
  <c r="B141" i="4"/>
  <c r="B205" i="4"/>
  <c r="B269" i="4"/>
  <c r="B333" i="4"/>
  <c r="B397" i="4"/>
  <c r="B62" i="4"/>
  <c r="B126" i="4"/>
  <c r="B190" i="4"/>
  <c r="B254" i="4"/>
  <c r="B39" i="4"/>
  <c r="B103" i="4"/>
  <c r="B167" i="4"/>
  <c r="B231" i="4"/>
  <c r="B295" i="4"/>
  <c r="B359" i="4"/>
  <c r="B423" i="4"/>
  <c r="D24" i="4"/>
  <c r="D88" i="4"/>
  <c r="D152" i="4"/>
  <c r="B48" i="4"/>
  <c r="B112" i="4"/>
  <c r="B176" i="4"/>
  <c r="B240" i="4"/>
  <c r="B304" i="4"/>
  <c r="B368" i="4"/>
  <c r="B432" i="4"/>
  <c r="D33" i="4"/>
  <c r="D97" i="4"/>
  <c r="D161" i="4"/>
  <c r="B73" i="4"/>
  <c r="B137" i="4"/>
  <c r="B201" i="4"/>
  <c r="B265" i="4"/>
  <c r="B329" i="4"/>
  <c r="B393" i="4"/>
  <c r="B457" i="4"/>
  <c r="D58" i="4"/>
  <c r="B26" i="4"/>
  <c r="B90" i="4"/>
  <c r="B154" i="4"/>
  <c r="B218" i="4"/>
  <c r="B282" i="4"/>
  <c r="B346" i="4"/>
  <c r="B410" i="4"/>
  <c r="D75" i="4"/>
  <c r="D139" i="4"/>
  <c r="D203" i="4"/>
  <c r="B52" i="4"/>
  <c r="B116" i="4"/>
  <c r="B29" i="4"/>
  <c r="B93" i="4"/>
  <c r="B157" i="4"/>
  <c r="B221" i="4"/>
  <c r="B285" i="4"/>
  <c r="B349" i="4"/>
  <c r="B78" i="4"/>
  <c r="B142" i="4"/>
  <c r="B206" i="4"/>
  <c r="B270" i="4"/>
  <c r="B334" i="4"/>
  <c r="B398" i="4"/>
  <c r="B462" i="4"/>
  <c r="D63" i="4"/>
  <c r="D127" i="4"/>
  <c r="B251" i="4"/>
  <c r="D158" i="4"/>
  <c r="D239" i="4"/>
  <c r="D303" i="4"/>
  <c r="D367" i="4"/>
  <c r="D431" i="4"/>
  <c r="C32" i="4"/>
  <c r="C96" i="4"/>
  <c r="B27" i="4"/>
  <c r="B348" i="4"/>
  <c r="D77" i="4"/>
  <c r="D194" i="4"/>
  <c r="D264" i="4"/>
  <c r="D328" i="4"/>
  <c r="D392" i="4"/>
  <c r="D456" i="4"/>
  <c r="C57" i="4"/>
  <c r="C121" i="4"/>
  <c r="C185" i="4"/>
  <c r="B163" i="4"/>
  <c r="B413" i="4"/>
  <c r="D117" i="4"/>
  <c r="D216" i="4"/>
  <c r="D281" i="4"/>
  <c r="D345" i="4"/>
  <c r="D409" i="4"/>
  <c r="C74" i="4"/>
  <c r="B47" i="4"/>
  <c r="B111" i="4"/>
  <c r="B175" i="4"/>
  <c r="B239" i="4"/>
  <c r="B303" i="4"/>
  <c r="B367" i="4"/>
  <c r="B431" i="4"/>
  <c r="D32" i="4"/>
  <c r="D96" i="4"/>
  <c r="D160" i="4"/>
  <c r="B56" i="4"/>
  <c r="B120" i="4"/>
  <c r="B184" i="4"/>
  <c r="B248" i="4"/>
  <c r="B312" i="4"/>
  <c r="B376" i="4"/>
  <c r="B440" i="4"/>
  <c r="D41" i="4"/>
  <c r="D105" i="4"/>
  <c r="D169" i="4"/>
  <c r="B81" i="4"/>
  <c r="B145" i="4"/>
  <c r="B209" i="4"/>
  <c r="B273" i="4"/>
  <c r="B337" i="4"/>
  <c r="B401" i="4"/>
  <c r="B465" i="4"/>
  <c r="D66" i="4"/>
  <c r="B34" i="4"/>
  <c r="B98" i="4"/>
  <c r="B162" i="4"/>
  <c r="B226" i="4"/>
  <c r="B290" i="4"/>
  <c r="B354" i="4"/>
  <c r="B418" i="4"/>
  <c r="D19" i="4"/>
  <c r="D83" i="4"/>
  <c r="D147" i="4"/>
  <c r="D211" i="4"/>
  <c r="B60" i="4"/>
  <c r="B124" i="4"/>
  <c r="B37" i="4"/>
  <c r="B101" i="4"/>
  <c r="B165" i="4"/>
  <c r="B229" i="4"/>
  <c r="B293" i="4"/>
  <c r="B357" i="4"/>
  <c r="B22" i="4"/>
  <c r="B86" i="4"/>
  <c r="B150" i="4"/>
  <c r="B214" i="4"/>
  <c r="B278" i="4"/>
  <c r="B342" i="4"/>
  <c r="B406" i="4"/>
  <c r="D71" i="4"/>
  <c r="D135" i="4"/>
  <c r="B283" i="4"/>
  <c r="D30" i="4"/>
  <c r="D172" i="4"/>
  <c r="D247" i="4"/>
  <c r="D311" i="4"/>
  <c r="D375" i="4"/>
  <c r="D439" i="4"/>
  <c r="C40" i="4"/>
  <c r="C104" i="4"/>
  <c r="B91" i="4"/>
  <c r="B380" i="4"/>
  <c r="D100" i="4"/>
  <c r="D205" i="4"/>
  <c r="D272" i="4"/>
  <c r="D336" i="4"/>
  <c r="D400" i="4"/>
  <c r="D464" i="4"/>
  <c r="C65" i="4"/>
  <c r="C129" i="4"/>
  <c r="C193" i="4"/>
  <c r="B55" i="4"/>
  <c r="B119" i="4"/>
  <c r="B183" i="4"/>
  <c r="B247" i="4"/>
  <c r="B311" i="4"/>
  <c r="B375" i="4"/>
  <c r="B439" i="4"/>
  <c r="D40" i="4"/>
  <c r="D104" i="4"/>
  <c r="D168" i="4"/>
  <c r="B64" i="4"/>
  <c r="B128" i="4"/>
  <c r="B192" i="4"/>
  <c r="B256" i="4"/>
  <c r="B320" i="4"/>
  <c r="B384" i="4"/>
  <c r="B448" i="4"/>
  <c r="D49" i="4"/>
  <c r="D113" i="4"/>
  <c r="D177" i="4"/>
  <c r="B25" i="4"/>
  <c r="B89" i="4"/>
  <c r="B153" i="4"/>
  <c r="B217" i="4"/>
  <c r="B281" i="4"/>
  <c r="B345" i="4"/>
  <c r="B409" i="4"/>
  <c r="D74" i="4"/>
  <c r="B42" i="4"/>
  <c r="B106" i="4"/>
  <c r="B170" i="4"/>
  <c r="B234" i="4"/>
  <c r="B298" i="4"/>
  <c r="B362" i="4"/>
  <c r="B426" i="4"/>
  <c r="D27" i="4"/>
  <c r="D91" i="4"/>
  <c r="D155" i="4"/>
  <c r="B68" i="4"/>
  <c r="B132" i="4"/>
  <c r="B45" i="4"/>
  <c r="B109" i="4"/>
  <c r="B173" i="4"/>
  <c r="B237" i="4"/>
  <c r="B301" i="4"/>
  <c r="B365" i="4"/>
  <c r="B30" i="4"/>
  <c r="B94" i="4"/>
  <c r="B158" i="4"/>
  <c r="B222" i="4"/>
  <c r="B286" i="4"/>
  <c r="B350" i="4"/>
  <c r="B414" i="4"/>
  <c r="D79" i="4"/>
  <c r="D143" i="4"/>
  <c r="B315" i="4"/>
  <c r="D53" i="4"/>
  <c r="D182" i="4"/>
  <c r="D255" i="4"/>
  <c r="D319" i="4"/>
  <c r="D383" i="4"/>
  <c r="D447" i="4"/>
  <c r="C48" i="4"/>
  <c r="C112" i="4"/>
  <c r="B155" i="4"/>
  <c r="B412" i="4"/>
  <c r="D116" i="4"/>
  <c r="D215" i="4"/>
  <c r="D280" i="4"/>
  <c r="D344" i="4"/>
  <c r="D408" i="4"/>
  <c r="C73" i="4"/>
  <c r="C137" i="4"/>
  <c r="C201" i="4"/>
  <c r="B227" i="4"/>
  <c r="B459" i="4"/>
  <c r="D149" i="4"/>
  <c r="D233" i="4"/>
  <c r="D297" i="4"/>
  <c r="D361" i="4"/>
  <c r="D425" i="4"/>
  <c r="F6" i="4"/>
  <c r="B63" i="4"/>
  <c r="B127" i="4"/>
  <c r="B191" i="4"/>
  <c r="B255" i="4"/>
  <c r="B319" i="4"/>
  <c r="B383" i="4"/>
  <c r="B447" i="4"/>
  <c r="D48" i="4"/>
  <c r="D112" i="4"/>
  <c r="B72" i="4"/>
  <c r="B136" i="4"/>
  <c r="B200" i="4"/>
  <c r="B264" i="4"/>
  <c r="B328" i="4"/>
  <c r="B392" i="4"/>
  <c r="B456" i="4"/>
  <c r="D57" i="4"/>
  <c r="D121" i="4"/>
  <c r="D185" i="4"/>
  <c r="B33" i="4"/>
  <c r="B97" i="4"/>
  <c r="B161" i="4"/>
  <c r="B225" i="4"/>
  <c r="B289" i="4"/>
  <c r="B353" i="4"/>
  <c r="B417" i="4"/>
  <c r="D18" i="4"/>
  <c r="D82" i="4"/>
  <c r="B50" i="4"/>
  <c r="B114" i="4"/>
  <c r="B178" i="4"/>
  <c r="B242" i="4"/>
  <c r="B306" i="4"/>
  <c r="B370" i="4"/>
  <c r="B434" i="4"/>
  <c r="D35" i="4"/>
  <c r="D99" i="4"/>
  <c r="D163" i="4"/>
  <c r="B76" i="4"/>
  <c r="B140" i="4"/>
  <c r="B53" i="4"/>
  <c r="B117" i="4"/>
  <c r="B181" i="4"/>
  <c r="B245" i="4"/>
  <c r="B309" i="4"/>
  <c r="B373" i="4"/>
  <c r="B38" i="4"/>
  <c r="B102" i="4"/>
  <c r="B166" i="4"/>
  <c r="B230" i="4"/>
  <c r="B294" i="4"/>
  <c r="B358" i="4"/>
  <c r="B422" i="4"/>
  <c r="D23" i="4"/>
  <c r="D87" i="4"/>
  <c r="B19" i="4"/>
  <c r="B347" i="4"/>
  <c r="D76" i="4"/>
  <c r="D192" i="4"/>
  <c r="D263" i="4"/>
  <c r="D327" i="4"/>
  <c r="D391" i="4"/>
  <c r="D455" i="4"/>
  <c r="C56" i="4"/>
  <c r="C120" i="4"/>
  <c r="B71" i="4"/>
  <c r="B135" i="4"/>
  <c r="B199" i="4"/>
  <c r="B263" i="4"/>
  <c r="B327" i="4"/>
  <c r="B391" i="4"/>
  <c r="B455" i="4"/>
  <c r="D56" i="4"/>
  <c r="D120" i="4"/>
  <c r="B80" i="4"/>
  <c r="B144" i="4"/>
  <c r="B208" i="4"/>
  <c r="B272" i="4"/>
  <c r="B336" i="4"/>
  <c r="B400" i="4"/>
  <c r="B464" i="4"/>
  <c r="D65" i="4"/>
  <c r="D129" i="4"/>
  <c r="D193" i="4"/>
  <c r="B41" i="4"/>
  <c r="B105" i="4"/>
  <c r="B169" i="4"/>
  <c r="B233" i="4"/>
  <c r="B297" i="4"/>
  <c r="B361" i="4"/>
  <c r="B425" i="4"/>
  <c r="D26" i="4"/>
  <c r="D90" i="4"/>
  <c r="B58" i="4"/>
  <c r="B122" i="4"/>
  <c r="B186" i="4"/>
  <c r="B250" i="4"/>
  <c r="B314" i="4"/>
  <c r="B378" i="4"/>
  <c r="B442" i="4"/>
  <c r="D43" i="4"/>
  <c r="D107" i="4"/>
  <c r="D171" i="4"/>
  <c r="B20" i="4"/>
  <c r="B84" i="4"/>
  <c r="B148" i="4"/>
  <c r="B61" i="4"/>
  <c r="B125" i="4"/>
  <c r="B189" i="4"/>
  <c r="B253" i="4"/>
  <c r="B317" i="4"/>
  <c r="B381" i="4"/>
  <c r="B46" i="4"/>
  <c r="B110" i="4"/>
  <c r="B174" i="4"/>
  <c r="B238" i="4"/>
  <c r="B302" i="4"/>
  <c r="B366" i="4"/>
  <c r="B430" i="4"/>
  <c r="D31" i="4"/>
  <c r="D95" i="4"/>
  <c r="B83" i="4"/>
  <c r="B379" i="4"/>
  <c r="D94" i="4"/>
  <c r="D204" i="4"/>
  <c r="D271" i="4"/>
  <c r="D335" i="4"/>
  <c r="D399" i="4"/>
  <c r="D463" i="4"/>
  <c r="C64" i="4"/>
  <c r="C128" i="4"/>
  <c r="B220" i="4"/>
  <c r="B453" i="4"/>
  <c r="D148" i="4"/>
  <c r="D232" i="4"/>
  <c r="D296" i="4"/>
  <c r="D360" i="4"/>
  <c r="D424" i="4"/>
  <c r="C25" i="4"/>
  <c r="C89" i="4"/>
  <c r="C153" i="4"/>
  <c r="C217" i="4"/>
  <c r="B291" i="4"/>
  <c r="D37" i="4"/>
  <c r="D174" i="4"/>
  <c r="D249" i="4"/>
  <c r="D313" i="4"/>
  <c r="D377" i="4"/>
  <c r="D441" i="4"/>
  <c r="C42" i="4"/>
  <c r="B79" i="4"/>
  <c r="B335" i="4"/>
  <c r="D80" i="4"/>
  <c r="B104" i="4"/>
  <c r="B360" i="4"/>
  <c r="D137" i="4"/>
  <c r="B113" i="4"/>
  <c r="B369" i="4"/>
  <c r="B258" i="4"/>
  <c r="B69" i="4"/>
  <c r="B325" i="4"/>
  <c r="B134" i="4"/>
  <c r="B374" i="4"/>
  <c r="D39" i="4"/>
  <c r="B219" i="4"/>
  <c r="D214" i="4"/>
  <c r="D359" i="4"/>
  <c r="C80" i="4"/>
  <c r="B316" i="4"/>
  <c r="D183" i="4"/>
  <c r="D320" i="4"/>
  <c r="D448" i="4"/>
  <c r="C105" i="4"/>
  <c r="B35" i="4"/>
  <c r="D206" i="4"/>
  <c r="D321" i="4"/>
  <c r="D417" i="4"/>
  <c r="C34" i="4"/>
  <c r="C114" i="4"/>
  <c r="B164" i="4"/>
  <c r="B419" i="4"/>
  <c r="D118" i="4"/>
  <c r="D218" i="4"/>
  <c r="D282" i="4"/>
  <c r="D346" i="4"/>
  <c r="D410" i="4"/>
  <c r="C75" i="4"/>
  <c r="C139" i="4"/>
  <c r="B267" i="4"/>
  <c r="D21" i="4"/>
  <c r="D165" i="4"/>
  <c r="D243" i="4"/>
  <c r="D307" i="4"/>
  <c r="D371" i="4"/>
  <c r="D435" i="4"/>
  <c r="C36" i="4"/>
  <c r="C100" i="4"/>
  <c r="B236" i="4"/>
  <c r="B467" i="4"/>
  <c r="D154" i="4"/>
  <c r="D236" i="4"/>
  <c r="D300" i="4"/>
  <c r="D364" i="4"/>
  <c r="D428" i="4"/>
  <c r="C29" i="4"/>
  <c r="C93" i="4"/>
  <c r="C157" i="4"/>
  <c r="B339" i="4"/>
  <c r="D69" i="4"/>
  <c r="D190" i="4"/>
  <c r="D261" i="4"/>
  <c r="D325" i="4"/>
  <c r="D389" i="4"/>
  <c r="D453" i="4"/>
  <c r="C54" i="4"/>
  <c r="C118" i="4"/>
  <c r="C182" i="4"/>
  <c r="D93" i="4"/>
  <c r="C159" i="4"/>
  <c r="C240" i="4"/>
  <c r="C304" i="4"/>
  <c r="C368" i="4"/>
  <c r="C432" i="4"/>
  <c r="J26" i="4"/>
  <c r="J90" i="4"/>
  <c r="J154" i="4"/>
  <c r="C213" i="4"/>
  <c r="C281" i="4"/>
  <c r="C345" i="4"/>
  <c r="C409" i="4"/>
  <c r="J67" i="4"/>
  <c r="J131" i="4"/>
  <c r="J195" i="4"/>
  <c r="J259" i="4"/>
  <c r="B428" i="4"/>
  <c r="B95" i="4"/>
  <c r="B351" i="4"/>
  <c r="D128" i="4"/>
  <c r="B152" i="4"/>
  <c r="B408" i="4"/>
  <c r="D153" i="4"/>
  <c r="B129" i="4"/>
  <c r="B385" i="4"/>
  <c r="B18" i="4"/>
  <c r="B274" i="4"/>
  <c r="D51" i="4"/>
  <c r="B28" i="4"/>
  <c r="B85" i="4"/>
  <c r="B341" i="4"/>
  <c r="B182" i="4"/>
  <c r="B382" i="4"/>
  <c r="D47" i="4"/>
  <c r="B411" i="4"/>
  <c r="D223" i="4"/>
  <c r="D407" i="4"/>
  <c r="C88" i="4"/>
  <c r="B435" i="4"/>
  <c r="D224" i="4"/>
  <c r="D352" i="4"/>
  <c r="C113" i="4"/>
  <c r="B99" i="4"/>
  <c r="D60" i="4"/>
  <c r="D225" i="4"/>
  <c r="D329" i="4"/>
  <c r="D433" i="4"/>
  <c r="C50" i="4"/>
  <c r="C122" i="4"/>
  <c r="B196" i="4"/>
  <c r="B437" i="4"/>
  <c r="D134" i="4"/>
  <c r="D226" i="4"/>
  <c r="D290" i="4"/>
  <c r="D354" i="4"/>
  <c r="D418" i="4"/>
  <c r="C19" i="4"/>
  <c r="C83" i="4"/>
  <c r="C147" i="4"/>
  <c r="B299" i="4"/>
  <c r="D44" i="4"/>
  <c r="D176" i="4"/>
  <c r="D251" i="4"/>
  <c r="D315" i="4"/>
  <c r="D379" i="4"/>
  <c r="D443" i="4"/>
  <c r="C44" i="4"/>
  <c r="C108" i="4"/>
  <c r="B268" i="4"/>
  <c r="D22" i="4"/>
  <c r="D166" i="4"/>
  <c r="D244" i="4"/>
  <c r="D308" i="4"/>
  <c r="D372" i="4"/>
  <c r="D436" i="4"/>
  <c r="C37" i="4"/>
  <c r="C101" i="4"/>
  <c r="B67" i="4"/>
  <c r="B371" i="4"/>
  <c r="D92" i="4"/>
  <c r="D200" i="4"/>
  <c r="D269" i="4"/>
  <c r="D333" i="4"/>
  <c r="D397" i="4"/>
  <c r="D461" i="4"/>
  <c r="C62" i="4"/>
  <c r="C126" i="4"/>
  <c r="C190" i="4"/>
  <c r="B143" i="4"/>
  <c r="B399" i="4"/>
  <c r="D144" i="4"/>
  <c r="B168" i="4"/>
  <c r="B424" i="4"/>
  <c r="D201" i="4"/>
  <c r="B177" i="4"/>
  <c r="B433" i="4"/>
  <c r="B66" i="4"/>
  <c r="B322" i="4"/>
  <c r="D67" i="4"/>
  <c r="B44" i="4"/>
  <c r="B133" i="4"/>
  <c r="B389" i="4"/>
  <c r="B198" i="4"/>
  <c r="B390" i="4"/>
  <c r="D55" i="4"/>
  <c r="B429" i="4"/>
  <c r="D231" i="4"/>
  <c r="D415" i="4"/>
  <c r="C136" i="4"/>
  <c r="D240" i="4"/>
  <c r="D368" i="4"/>
  <c r="C145" i="4"/>
  <c r="B195" i="4"/>
  <c r="D78" i="4"/>
  <c r="D241" i="4"/>
  <c r="D337" i="4"/>
  <c r="D449" i="4"/>
  <c r="C58" i="4"/>
  <c r="C130" i="4"/>
  <c r="B228" i="4"/>
  <c r="B460" i="4"/>
  <c r="D150" i="4"/>
  <c r="D234" i="4"/>
  <c r="D298" i="4"/>
  <c r="D362" i="4"/>
  <c r="D426" i="4"/>
  <c r="C27" i="4"/>
  <c r="C91" i="4"/>
  <c r="C155" i="4"/>
  <c r="B331" i="4"/>
  <c r="D62" i="4"/>
  <c r="D188" i="4"/>
  <c r="D259" i="4"/>
  <c r="D323" i="4"/>
  <c r="D387" i="4"/>
  <c r="D451" i="4"/>
  <c r="C52" i="4"/>
  <c r="C116" i="4"/>
  <c r="B300" i="4"/>
  <c r="D45" i="4"/>
  <c r="D178" i="4"/>
  <c r="D252" i="4"/>
  <c r="D316" i="4"/>
  <c r="D380" i="4"/>
  <c r="D444" i="4"/>
  <c r="C45" i="4"/>
  <c r="C109" i="4"/>
  <c r="B131" i="4"/>
  <c r="B403" i="4"/>
  <c r="D109" i="4"/>
  <c r="D212" i="4"/>
  <c r="D277" i="4"/>
  <c r="D341" i="4"/>
  <c r="D405" i="4"/>
  <c r="D469" i="4"/>
  <c r="C70" i="4"/>
  <c r="C134" i="4"/>
  <c r="C198" i="4"/>
  <c r="D270" i="4"/>
  <c r="C180" i="4"/>
  <c r="C256" i="4"/>
  <c r="C320" i="4"/>
  <c r="C384" i="4"/>
  <c r="C448" i="4"/>
  <c r="J42" i="4"/>
  <c r="J106" i="4"/>
  <c r="B404" i="4"/>
  <c r="C132" i="4"/>
  <c r="C233" i="4"/>
  <c r="B159" i="4"/>
  <c r="B415" i="4"/>
  <c r="B216" i="4"/>
  <c r="D217" i="4"/>
  <c r="B193" i="4"/>
  <c r="B449" i="4"/>
  <c r="B82" i="4"/>
  <c r="B338" i="4"/>
  <c r="D115" i="4"/>
  <c r="B92" i="4"/>
  <c r="B149" i="4"/>
  <c r="B405" i="4"/>
  <c r="B246" i="4"/>
  <c r="B438" i="4"/>
  <c r="D103" i="4"/>
  <c r="B452" i="4"/>
  <c r="D279" i="4"/>
  <c r="D423" i="4"/>
  <c r="C144" i="4"/>
  <c r="D36" i="4"/>
  <c r="D248" i="4"/>
  <c r="D376" i="4"/>
  <c r="C33" i="4"/>
  <c r="C161" i="4"/>
  <c r="B259" i="4"/>
  <c r="D101" i="4"/>
  <c r="D257" i="4"/>
  <c r="D353" i="4"/>
  <c r="D457" i="4"/>
  <c r="C66" i="4"/>
  <c r="C138" i="4"/>
  <c r="B260" i="4"/>
  <c r="D20" i="4"/>
  <c r="D164" i="4"/>
  <c r="D242" i="4"/>
  <c r="D306" i="4"/>
  <c r="D370" i="4"/>
  <c r="D434" i="4"/>
  <c r="C35" i="4"/>
  <c r="C99" i="4"/>
  <c r="B51" i="4"/>
  <c r="B363" i="4"/>
  <c r="D85" i="4"/>
  <c r="D198" i="4"/>
  <c r="D267" i="4"/>
  <c r="D331" i="4"/>
  <c r="D395" i="4"/>
  <c r="D459" i="4"/>
  <c r="C60" i="4"/>
  <c r="C124" i="4"/>
  <c r="B332" i="4"/>
  <c r="D68" i="4"/>
  <c r="D189" i="4"/>
  <c r="D260" i="4"/>
  <c r="D324" i="4"/>
  <c r="D388" i="4"/>
  <c r="D452" i="4"/>
  <c r="C53" i="4"/>
  <c r="C117" i="4"/>
  <c r="B179" i="4"/>
  <c r="B427" i="4"/>
  <c r="D125" i="4"/>
  <c r="D221" i="4"/>
  <c r="D285" i="4"/>
  <c r="D349" i="4"/>
  <c r="D413" i="4"/>
  <c r="C78" i="4"/>
  <c r="C142" i="4"/>
  <c r="C206" i="4"/>
  <c r="D334" i="4"/>
  <c r="C191" i="4"/>
  <c r="C264" i="4"/>
  <c r="C328" i="4"/>
  <c r="C392" i="4"/>
  <c r="C456" i="4"/>
  <c r="J50" i="4"/>
  <c r="J114" i="4"/>
  <c r="D110" i="4"/>
  <c r="C160" i="4"/>
  <c r="C241" i="4"/>
  <c r="C305" i="4"/>
  <c r="C369" i="4"/>
  <c r="C433" i="4"/>
  <c r="J27" i="4"/>
  <c r="J91" i="4"/>
  <c r="B207" i="4"/>
  <c r="B463" i="4"/>
  <c r="B232" i="4"/>
  <c r="B241" i="4"/>
  <c r="B130" i="4"/>
  <c r="B386" i="4"/>
  <c r="D131" i="4"/>
  <c r="B108" i="4"/>
  <c r="B197" i="4"/>
  <c r="B262" i="4"/>
  <c r="B446" i="4"/>
  <c r="D111" i="4"/>
  <c r="D287" i="4"/>
  <c r="C152" i="4"/>
  <c r="D54" i="4"/>
  <c r="D256" i="4"/>
  <c r="D384" i="4"/>
  <c r="C41" i="4"/>
  <c r="C169" i="4"/>
  <c r="B323" i="4"/>
  <c r="D133" i="4"/>
  <c r="D265" i="4"/>
  <c r="D369" i="4"/>
  <c r="D465" i="4"/>
  <c r="C82" i="4"/>
  <c r="C146" i="4"/>
  <c r="B292" i="4"/>
  <c r="D38" i="4"/>
  <c r="D175" i="4"/>
  <c r="D250" i="4"/>
  <c r="D314" i="4"/>
  <c r="D378" i="4"/>
  <c r="D442" i="4"/>
  <c r="C43" i="4"/>
  <c r="C107" i="4"/>
  <c r="B115" i="4"/>
  <c r="B395" i="4"/>
  <c r="D106" i="4"/>
  <c r="D208" i="4"/>
  <c r="D275" i="4"/>
  <c r="D339" i="4"/>
  <c r="D403" i="4"/>
  <c r="D467" i="4"/>
  <c r="C68" i="4"/>
  <c r="B59" i="4"/>
  <c r="B364" i="4"/>
  <c r="D86" i="4"/>
  <c r="D199" i="4"/>
  <c r="D268" i="4"/>
  <c r="D332" i="4"/>
  <c r="D396" i="4"/>
  <c r="D460" i="4"/>
  <c r="C61" i="4"/>
  <c r="C125" i="4"/>
  <c r="B211" i="4"/>
  <c r="B445" i="4"/>
  <c r="D141" i="4"/>
  <c r="D229" i="4"/>
  <c r="D293" i="4"/>
  <c r="D357" i="4"/>
  <c r="D421" i="4"/>
  <c r="C22" i="4"/>
  <c r="C86" i="4"/>
  <c r="C150" i="4"/>
  <c r="C214" i="4"/>
  <c r="D398" i="4"/>
  <c r="C202" i="4"/>
  <c r="C272" i="4"/>
  <c r="C336" i="4"/>
  <c r="C400" i="4"/>
  <c r="C464" i="4"/>
  <c r="J58" i="4"/>
  <c r="J122" i="4"/>
  <c r="D213" i="4"/>
  <c r="C171" i="4"/>
  <c r="C249" i="4"/>
  <c r="C313" i="4"/>
  <c r="C377" i="4"/>
  <c r="C441" i="4"/>
  <c r="J35" i="4"/>
  <c r="J99" i="4"/>
  <c r="J163" i="4"/>
  <c r="J227" i="4"/>
  <c r="B223" i="4"/>
  <c r="B24" i="4"/>
  <c r="B280" i="4"/>
  <c r="D25" i="4"/>
  <c r="B257" i="4"/>
  <c r="D34" i="4"/>
  <c r="B146" i="4"/>
  <c r="B402" i="4"/>
  <c r="D179" i="4"/>
  <c r="B156" i="4"/>
  <c r="B213" i="4"/>
  <c r="B54" i="4"/>
  <c r="B310" i="4"/>
  <c r="B454" i="4"/>
  <c r="D119" i="4"/>
  <c r="D114" i="4"/>
  <c r="D295" i="4"/>
  <c r="B188" i="4"/>
  <c r="D132" i="4"/>
  <c r="D288" i="4"/>
  <c r="D416" i="4"/>
  <c r="C49" i="4"/>
  <c r="C177" i="4"/>
  <c r="B355" i="4"/>
  <c r="D162" i="4"/>
  <c r="D273" i="4"/>
  <c r="D385" i="4"/>
  <c r="C90" i="4"/>
  <c r="C154" i="4"/>
  <c r="B324" i="4"/>
  <c r="D61" i="4"/>
  <c r="D186" i="4"/>
  <c r="D258" i="4"/>
  <c r="D322" i="4"/>
  <c r="D386" i="4"/>
  <c r="D450" i="4"/>
  <c r="C51" i="4"/>
  <c r="C115" i="4"/>
  <c r="B171" i="4"/>
  <c r="B420" i="4"/>
  <c r="D122" i="4"/>
  <c r="D219" i="4"/>
  <c r="D283" i="4"/>
  <c r="D347" i="4"/>
  <c r="D411" i="4"/>
  <c r="C76" i="4"/>
  <c r="B123" i="4"/>
  <c r="B396" i="4"/>
  <c r="D108" i="4"/>
  <c r="D210" i="4"/>
  <c r="D276" i="4"/>
  <c r="D340" i="4"/>
  <c r="D404" i="4"/>
  <c r="D468" i="4"/>
  <c r="C69" i="4"/>
  <c r="C133" i="4"/>
  <c r="B243" i="4"/>
  <c r="B468" i="4"/>
  <c r="D156" i="4"/>
  <c r="D237" i="4"/>
  <c r="D301" i="4"/>
  <c r="D365" i="4"/>
  <c r="D429" i="4"/>
  <c r="C30" i="4"/>
  <c r="C94" i="4"/>
  <c r="C158" i="4"/>
  <c r="C222" i="4"/>
  <c r="D462" i="4"/>
  <c r="C212" i="4"/>
  <c r="C280" i="4"/>
  <c r="C344" i="4"/>
  <c r="C408" i="4"/>
  <c r="J66" i="4"/>
  <c r="J130" i="4"/>
  <c r="D278" i="4"/>
  <c r="C181" i="4"/>
  <c r="C257" i="4"/>
  <c r="C321" i="4"/>
  <c r="C385" i="4"/>
  <c r="C449" i="4"/>
  <c r="J43" i="4"/>
  <c r="J107" i="4"/>
  <c r="J171" i="4"/>
  <c r="J235" i="4"/>
  <c r="J299" i="4"/>
  <c r="B271" i="4"/>
  <c r="B40" i="4"/>
  <c r="B296" i="4"/>
  <c r="D73" i="4"/>
  <c r="B49" i="4"/>
  <c r="B305" i="4"/>
  <c r="D50" i="4"/>
  <c r="B194" i="4"/>
  <c r="B450" i="4"/>
  <c r="D195" i="4"/>
  <c r="B261" i="4"/>
  <c r="B70" i="4"/>
  <c r="B318" i="4"/>
  <c r="B147" i="4"/>
  <c r="D130" i="4"/>
  <c r="D343" i="4"/>
  <c r="C24" i="4"/>
  <c r="B252" i="4"/>
  <c r="D159" i="4"/>
  <c r="D304" i="4"/>
  <c r="D432" i="4"/>
  <c r="C81" i="4"/>
  <c r="C209" i="4"/>
  <c r="B387" i="4"/>
  <c r="D184" i="4"/>
  <c r="D289" i="4"/>
  <c r="D393" i="4"/>
  <c r="C18" i="4"/>
  <c r="C98" i="4"/>
  <c r="B43" i="4"/>
  <c r="B356" i="4"/>
  <c r="D84" i="4"/>
  <c r="D197" i="4"/>
  <c r="D266" i="4"/>
  <c r="D330" i="4"/>
  <c r="D394" i="4"/>
  <c r="D458" i="4"/>
  <c r="C59" i="4"/>
  <c r="C123" i="4"/>
  <c r="B203" i="4"/>
  <c r="B443" i="4"/>
  <c r="D138" i="4"/>
  <c r="D227" i="4"/>
  <c r="D291" i="4"/>
  <c r="D355" i="4"/>
  <c r="D419" i="4"/>
  <c r="C20" i="4"/>
  <c r="C84" i="4"/>
  <c r="B172" i="4"/>
  <c r="B421" i="4"/>
  <c r="D124" i="4"/>
  <c r="D220" i="4"/>
  <c r="D284" i="4"/>
  <c r="D348" i="4"/>
  <c r="D412" i="4"/>
  <c r="C77" i="4"/>
  <c r="C141" i="4"/>
  <c r="B275" i="4"/>
  <c r="D28" i="4"/>
  <c r="D167" i="4"/>
  <c r="D245" i="4"/>
  <c r="D309" i="4"/>
  <c r="D373" i="4"/>
  <c r="D437" i="4"/>
  <c r="C38" i="4"/>
  <c r="C102" i="4"/>
  <c r="C166" i="4"/>
  <c r="B75" i="4"/>
  <c r="C63" i="4"/>
  <c r="C223" i="4"/>
  <c r="C288" i="4"/>
  <c r="C352" i="4"/>
  <c r="C416" i="4"/>
  <c r="J74" i="4"/>
  <c r="J138" i="4"/>
  <c r="D342" i="4"/>
  <c r="B287" i="4"/>
  <c r="D98" i="4"/>
  <c r="B21" i="4"/>
  <c r="D173" i="4"/>
  <c r="B388" i="4"/>
  <c r="C67" i="4"/>
  <c r="D427" i="4"/>
  <c r="D292" i="4"/>
  <c r="D46" i="4"/>
  <c r="C110" i="4"/>
  <c r="C296" i="4"/>
  <c r="J18" i="4"/>
  <c r="C71" i="4"/>
  <c r="C329" i="4"/>
  <c r="C457" i="4"/>
  <c r="J83" i="4"/>
  <c r="J203" i="4"/>
  <c r="J291" i="4"/>
  <c r="C215" i="4"/>
  <c r="C282" i="4"/>
  <c r="C346" i="4"/>
  <c r="C410" i="4"/>
  <c r="J68" i="4"/>
  <c r="J132" i="4"/>
  <c r="J196" i="4"/>
  <c r="J260" i="4"/>
  <c r="C23" i="4"/>
  <c r="C216" i="4"/>
  <c r="C283" i="4"/>
  <c r="B277" i="4"/>
  <c r="D146" i="4"/>
  <c r="D312" i="4"/>
  <c r="D196" i="4"/>
  <c r="D102" i="4"/>
  <c r="C131" i="4"/>
  <c r="D356" i="4"/>
  <c r="D180" i="4"/>
  <c r="C174" i="4"/>
  <c r="C312" i="4"/>
  <c r="J34" i="4"/>
  <c r="C192" i="4"/>
  <c r="C337" i="4"/>
  <c r="C465" i="4"/>
  <c r="J115" i="4"/>
  <c r="J211" i="4"/>
  <c r="J307" i="4"/>
  <c r="C79" i="4"/>
  <c r="C226" i="4"/>
  <c r="C290" i="4"/>
  <c r="C354" i="4"/>
  <c r="C418" i="4"/>
  <c r="J76" i="4"/>
  <c r="J140" i="4"/>
  <c r="J204" i="4"/>
  <c r="B212" i="4"/>
  <c r="C87" i="4"/>
  <c r="C227" i="4"/>
  <c r="C291" i="4"/>
  <c r="C355" i="4"/>
  <c r="C419" i="4"/>
  <c r="J77" i="4"/>
  <c r="J141" i="4"/>
  <c r="J205" i="4"/>
  <c r="B244" i="4"/>
  <c r="C95" i="4"/>
  <c r="C228" i="4"/>
  <c r="C292" i="4"/>
  <c r="C356" i="4"/>
  <c r="C420" i="4"/>
  <c r="J78" i="4"/>
  <c r="J142" i="4"/>
  <c r="J206" i="4"/>
  <c r="C47" i="4"/>
  <c r="C220" i="4"/>
  <c r="C286" i="4"/>
  <c r="C350" i="4"/>
  <c r="C414" i="4"/>
  <c r="J72" i="4"/>
  <c r="J136" i="4"/>
  <c r="J200" i="4"/>
  <c r="B340" i="4"/>
  <c r="C119" i="4"/>
  <c r="C231" i="4"/>
  <c r="C295" i="4"/>
  <c r="C359" i="4"/>
  <c r="C423" i="4"/>
  <c r="J81" i="4"/>
  <c r="J145" i="4"/>
  <c r="J209" i="4"/>
  <c r="J273" i="4"/>
  <c r="C293" i="4"/>
  <c r="J234" i="4"/>
  <c r="J328" i="4"/>
  <c r="J392" i="4"/>
  <c r="J456" i="4"/>
  <c r="I57" i="4"/>
  <c r="I121" i="4"/>
  <c r="I185" i="4"/>
  <c r="I249" i="4"/>
  <c r="I313" i="4"/>
  <c r="J23" i="4"/>
  <c r="J282" i="4"/>
  <c r="J353" i="4"/>
  <c r="J417" i="4"/>
  <c r="I18" i="4"/>
  <c r="I82" i="4"/>
  <c r="I146" i="4"/>
  <c r="I210" i="4"/>
  <c r="I274" i="4"/>
  <c r="I338" i="4"/>
  <c r="D89" i="4"/>
  <c r="B210" i="4"/>
  <c r="D351" i="4"/>
  <c r="D440" i="4"/>
  <c r="D305" i="4"/>
  <c r="D207" i="4"/>
  <c r="B235" i="4"/>
  <c r="C28" i="4"/>
  <c r="D420" i="4"/>
  <c r="D253" i="4"/>
  <c r="B372" i="4"/>
  <c r="C360" i="4"/>
  <c r="J82" i="4"/>
  <c r="C203" i="4"/>
  <c r="C353" i="4"/>
  <c r="J123" i="4"/>
  <c r="J219" i="4"/>
  <c r="B180" i="4"/>
  <c r="C135" i="4"/>
  <c r="C234" i="4"/>
  <c r="C298" i="4"/>
  <c r="C362" i="4"/>
  <c r="C426" i="4"/>
  <c r="J20" i="4"/>
  <c r="J84" i="4"/>
  <c r="J148" i="4"/>
  <c r="J212" i="4"/>
  <c r="B451" i="4"/>
  <c r="C140" i="4"/>
  <c r="C235" i="4"/>
  <c r="C299" i="4"/>
  <c r="C363" i="4"/>
  <c r="C427" i="4"/>
  <c r="J21" i="4"/>
  <c r="J85" i="4"/>
  <c r="J149" i="4"/>
  <c r="J213" i="4"/>
  <c r="B469" i="4"/>
  <c r="C143" i="4"/>
  <c r="C236" i="4"/>
  <c r="C300" i="4"/>
  <c r="C364" i="4"/>
  <c r="C428" i="4"/>
  <c r="J22" i="4"/>
  <c r="J86" i="4"/>
  <c r="J150" i="4"/>
  <c r="B308" i="4"/>
  <c r="C111" i="4"/>
  <c r="C230" i="4"/>
  <c r="C294" i="4"/>
  <c r="C358" i="4"/>
  <c r="C422" i="4"/>
  <c r="J80" i="4"/>
  <c r="J144" i="4"/>
  <c r="J208" i="4"/>
  <c r="D70" i="4"/>
  <c r="C156" i="4"/>
  <c r="C239" i="4"/>
  <c r="C303" i="4"/>
  <c r="C367" i="4"/>
  <c r="C431" i="4"/>
  <c r="J25" i="4"/>
  <c r="J89" i="4"/>
  <c r="J153" i="4"/>
  <c r="J217" i="4"/>
  <c r="J281" i="4"/>
  <c r="C357" i="4"/>
  <c r="J255" i="4"/>
  <c r="J336" i="4"/>
  <c r="J400" i="4"/>
  <c r="J464" i="4"/>
  <c r="I65" i="4"/>
  <c r="I129" i="4"/>
  <c r="I193" i="4"/>
  <c r="I257" i="4"/>
  <c r="I321" i="4"/>
  <c r="J87" i="4"/>
  <c r="J293" i="4"/>
  <c r="J361" i="4"/>
  <c r="J425" i="4"/>
  <c r="I26" i="4"/>
  <c r="I90" i="4"/>
  <c r="I154" i="4"/>
  <c r="I218" i="4"/>
  <c r="I282" i="4"/>
  <c r="D64" i="4"/>
  <c r="B466" i="4"/>
  <c r="B118" i="4"/>
  <c r="D401" i="4"/>
  <c r="D274" i="4"/>
  <c r="B461" i="4"/>
  <c r="C92" i="4"/>
  <c r="D317" i="4"/>
  <c r="D202" i="4"/>
  <c r="C376" i="4"/>
  <c r="J98" i="4"/>
  <c r="C224" i="4"/>
  <c r="C361" i="4"/>
  <c r="J139" i="4"/>
  <c r="J243" i="4"/>
  <c r="D126" i="4"/>
  <c r="C162" i="4"/>
  <c r="C242" i="4"/>
  <c r="C306" i="4"/>
  <c r="C370" i="4"/>
  <c r="C434" i="4"/>
  <c r="J28" i="4"/>
  <c r="J92" i="4"/>
  <c r="J156" i="4"/>
  <c r="J220" i="4"/>
  <c r="D142" i="4"/>
  <c r="C163" i="4"/>
  <c r="C243" i="4"/>
  <c r="C307" i="4"/>
  <c r="C371" i="4"/>
  <c r="C435" i="4"/>
  <c r="J29" i="4"/>
  <c r="J93" i="4"/>
  <c r="J157" i="4"/>
  <c r="J221" i="4"/>
  <c r="D157" i="4"/>
  <c r="C164" i="4"/>
  <c r="C244" i="4"/>
  <c r="C308" i="4"/>
  <c r="C372" i="4"/>
  <c r="C436" i="4"/>
  <c r="J30" i="4"/>
  <c r="J94" i="4"/>
  <c r="J158" i="4"/>
  <c r="D52" i="4"/>
  <c r="C151" i="4"/>
  <c r="C238" i="4"/>
  <c r="C302" i="4"/>
  <c r="C366" i="4"/>
  <c r="C430" i="4"/>
  <c r="J24" i="4"/>
  <c r="J88" i="4"/>
  <c r="J152" i="4"/>
  <c r="J216" i="4"/>
  <c r="D191" i="4"/>
  <c r="C168" i="4"/>
  <c r="C247" i="4"/>
  <c r="C311" i="4"/>
  <c r="C375" i="4"/>
  <c r="C439" i="4"/>
  <c r="J33" i="4"/>
  <c r="J97" i="4"/>
  <c r="J161" i="4"/>
  <c r="J225" i="4"/>
  <c r="J289" i="4"/>
  <c r="C421" i="4"/>
  <c r="J270" i="4"/>
  <c r="J344" i="4"/>
  <c r="J408" i="4"/>
  <c r="I73" i="4"/>
  <c r="I137" i="4"/>
  <c r="I201" i="4"/>
  <c r="I265" i="4"/>
  <c r="D29" i="4"/>
  <c r="J151" i="4"/>
  <c r="J303" i="4"/>
  <c r="J369" i="4"/>
  <c r="J433" i="4"/>
  <c r="I34" i="4"/>
  <c r="I98" i="4"/>
  <c r="I162" i="4"/>
  <c r="I226" i="4"/>
  <c r="B326" i="4"/>
  <c r="D338" i="4"/>
  <c r="D151" i="4"/>
  <c r="B204" i="4"/>
  <c r="C21" i="4"/>
  <c r="D381" i="4"/>
  <c r="C127" i="4"/>
  <c r="C424" i="4"/>
  <c r="J146" i="4"/>
  <c r="C265" i="4"/>
  <c r="C393" i="4"/>
  <c r="J19" i="4"/>
  <c r="J147" i="4"/>
  <c r="J251" i="4"/>
  <c r="D222" i="4"/>
  <c r="C172" i="4"/>
  <c r="C250" i="4"/>
  <c r="C314" i="4"/>
  <c r="C378" i="4"/>
  <c r="C442" i="4"/>
  <c r="J36" i="4"/>
  <c r="J100" i="4"/>
  <c r="J164" i="4"/>
  <c r="J228" i="4"/>
  <c r="D230" i="4"/>
  <c r="C173" i="4"/>
  <c r="C251" i="4"/>
  <c r="C315" i="4"/>
  <c r="C379" i="4"/>
  <c r="C443" i="4"/>
  <c r="J37" i="4"/>
  <c r="J101" i="4"/>
  <c r="J165" i="4"/>
  <c r="J229" i="4"/>
  <c r="D238" i="4"/>
  <c r="C175" i="4"/>
  <c r="C252" i="4"/>
  <c r="C316" i="4"/>
  <c r="C380" i="4"/>
  <c r="C444" i="4"/>
  <c r="J38" i="4"/>
  <c r="J102" i="4"/>
  <c r="J166" i="4"/>
  <c r="D181" i="4"/>
  <c r="C167" i="4"/>
  <c r="C246" i="4"/>
  <c r="C310" i="4"/>
  <c r="C374" i="4"/>
  <c r="C438" i="4"/>
  <c r="J32" i="4"/>
  <c r="J96" i="4"/>
  <c r="J160" i="4"/>
  <c r="J224" i="4"/>
  <c r="D262" i="4"/>
  <c r="C179" i="4"/>
  <c r="C255" i="4"/>
  <c r="C319" i="4"/>
  <c r="C383" i="4"/>
  <c r="C447" i="4"/>
  <c r="J41" i="4"/>
  <c r="J105" i="4"/>
  <c r="J169" i="4"/>
  <c r="J233" i="4"/>
  <c r="J297" i="4"/>
  <c r="J280" i="4"/>
  <c r="J352" i="4"/>
  <c r="J416" i="4"/>
  <c r="I81" i="4"/>
  <c r="I145" i="4"/>
  <c r="I209" i="4"/>
  <c r="I273" i="4"/>
  <c r="C148" i="4"/>
  <c r="J186" i="4"/>
  <c r="J313" i="4"/>
  <c r="J377" i="4"/>
  <c r="J441" i="4"/>
  <c r="I42" i="4"/>
  <c r="I106" i="4"/>
  <c r="I170" i="4"/>
  <c r="I234" i="4"/>
  <c r="I298" i="4"/>
  <c r="I362" i="4"/>
  <c r="B65" i="4"/>
  <c r="C72" i="4"/>
  <c r="C97" i="4"/>
  <c r="C26" i="4"/>
  <c r="D402" i="4"/>
  <c r="D235" i="4"/>
  <c r="B444" i="4"/>
  <c r="C85" i="4"/>
  <c r="D445" i="4"/>
  <c r="C170" i="4"/>
  <c r="C440" i="4"/>
  <c r="B139" i="4"/>
  <c r="C273" i="4"/>
  <c r="C401" i="4"/>
  <c r="J51" i="4"/>
  <c r="J155" i="4"/>
  <c r="J267" i="4"/>
  <c r="D286" i="4"/>
  <c r="C183" i="4"/>
  <c r="C258" i="4"/>
  <c r="C322" i="4"/>
  <c r="C386" i="4"/>
  <c r="C450" i="4"/>
  <c r="J44" i="4"/>
  <c r="J108" i="4"/>
  <c r="J172" i="4"/>
  <c r="J236" i="4"/>
  <c r="D294" i="4"/>
  <c r="C184" i="4"/>
  <c r="C259" i="4"/>
  <c r="C323" i="4"/>
  <c r="C387" i="4"/>
  <c r="C451" i="4"/>
  <c r="J45" i="4"/>
  <c r="J109" i="4"/>
  <c r="J173" i="4"/>
  <c r="J237" i="4"/>
  <c r="D302" i="4"/>
  <c r="C186" i="4"/>
  <c r="C260" i="4"/>
  <c r="C324" i="4"/>
  <c r="C388" i="4"/>
  <c r="C452" i="4"/>
  <c r="J46" i="4"/>
  <c r="J110" i="4"/>
  <c r="J174" i="4"/>
  <c r="D254" i="4"/>
  <c r="C178" i="4"/>
  <c r="C254" i="4"/>
  <c r="C318" i="4"/>
  <c r="C382" i="4"/>
  <c r="C446" i="4"/>
  <c r="J40" i="4"/>
  <c r="J104" i="4"/>
  <c r="J168" i="4"/>
  <c r="J232" i="4"/>
  <c r="D326" i="4"/>
  <c r="C189" i="4"/>
  <c r="C263" i="4"/>
  <c r="C327" i="4"/>
  <c r="C391" i="4"/>
  <c r="C455" i="4"/>
  <c r="J49" i="4"/>
  <c r="J113" i="4"/>
  <c r="J177" i="4"/>
  <c r="J241" i="4"/>
  <c r="J305" i="4"/>
  <c r="J79" i="4"/>
  <c r="J292" i="4"/>
  <c r="J360" i="4"/>
  <c r="J424" i="4"/>
  <c r="I25" i="4"/>
  <c r="I89" i="4"/>
  <c r="I153" i="4"/>
  <c r="I217" i="4"/>
  <c r="I281" i="4"/>
  <c r="C237" i="4"/>
  <c r="J215" i="4"/>
  <c r="B284" i="4"/>
  <c r="C106" i="4"/>
  <c r="D228" i="4"/>
  <c r="D350" i="4"/>
  <c r="C338" i="4"/>
  <c r="J60" i="4"/>
  <c r="D422" i="4"/>
  <c r="C395" i="4"/>
  <c r="J61" i="4"/>
  <c r="J245" i="4"/>
  <c r="C218" i="4"/>
  <c r="C404" i="4"/>
  <c r="J70" i="4"/>
  <c r="D382" i="4"/>
  <c r="C326" i="4"/>
  <c r="J128" i="4"/>
  <c r="D454" i="4"/>
  <c r="C335" i="4"/>
  <c r="J185" i="4"/>
  <c r="C229" i="4"/>
  <c r="J368" i="4"/>
  <c r="I33" i="4"/>
  <c r="I177" i="4"/>
  <c r="C365" i="4"/>
  <c r="J345" i="4"/>
  <c r="I138" i="4"/>
  <c r="I266" i="4"/>
  <c r="I370" i="4"/>
  <c r="I434" i="4"/>
  <c r="J31" i="4"/>
  <c r="J284" i="4"/>
  <c r="J354" i="4"/>
  <c r="J418" i="4"/>
  <c r="I19" i="4"/>
  <c r="I83" i="4"/>
  <c r="I147" i="4"/>
  <c r="I211" i="4"/>
  <c r="I275" i="4"/>
  <c r="I339" i="4"/>
  <c r="C176" i="4"/>
  <c r="J194" i="4"/>
  <c r="J315" i="4"/>
  <c r="J379" i="4"/>
  <c r="J443" i="4"/>
  <c r="I44" i="4"/>
  <c r="I108" i="4"/>
  <c r="I172" i="4"/>
  <c r="I236" i="4"/>
  <c r="I300" i="4"/>
  <c r="I364" i="4"/>
  <c r="J47" i="4"/>
  <c r="J286" i="4"/>
  <c r="J356" i="4"/>
  <c r="J420" i="4"/>
  <c r="I21" i="4"/>
  <c r="I85" i="4"/>
  <c r="I149" i="4"/>
  <c r="I213" i="4"/>
  <c r="I277" i="4"/>
  <c r="C277" i="4"/>
  <c r="J230" i="4"/>
  <c r="J326" i="4"/>
  <c r="J390" i="4"/>
  <c r="J454" i="4"/>
  <c r="I55" i="4"/>
  <c r="I119" i="4"/>
  <c r="I183" i="4"/>
  <c r="I247" i="4"/>
  <c r="I311" i="4"/>
  <c r="I375" i="4"/>
  <c r="J279" i="4"/>
  <c r="J351" i="4"/>
  <c r="J415" i="4"/>
  <c r="I80" i="4"/>
  <c r="I144" i="4"/>
  <c r="I208" i="4"/>
  <c r="I272" i="4"/>
  <c r="I336" i="4"/>
  <c r="I400" i="4"/>
  <c r="B107" i="4"/>
  <c r="D414" i="4"/>
  <c r="C394" i="4"/>
  <c r="J116" i="4"/>
  <c r="C195" i="4"/>
  <c r="C403" i="4"/>
  <c r="J69" i="4"/>
  <c r="J253" i="4"/>
  <c r="C268" i="4"/>
  <c r="C412" i="4"/>
  <c r="J118" i="4"/>
  <c r="D446" i="4"/>
  <c r="C334" i="4"/>
  <c r="J176" i="4"/>
  <c r="C55" i="4"/>
  <c r="C343" i="4"/>
  <c r="J193" i="4"/>
  <c r="J376" i="4"/>
  <c r="I41" i="4"/>
  <c r="I225" i="4"/>
  <c r="C429" i="4"/>
  <c r="J385" i="4"/>
  <c r="I50" i="4"/>
  <c r="I178" i="4"/>
  <c r="I290" i="4"/>
  <c r="I378" i="4"/>
  <c r="I442" i="4"/>
  <c r="J95" i="4"/>
  <c r="J294" i="4"/>
  <c r="J362" i="4"/>
  <c r="J426" i="4"/>
  <c r="I27" i="4"/>
  <c r="I91" i="4"/>
  <c r="I155" i="4"/>
  <c r="I219" i="4"/>
  <c r="I283" i="4"/>
  <c r="I347" i="4"/>
  <c r="C253" i="4"/>
  <c r="J222" i="4"/>
  <c r="J323" i="4"/>
  <c r="J387" i="4"/>
  <c r="J451" i="4"/>
  <c r="I52" i="4"/>
  <c r="I116" i="4"/>
  <c r="I180" i="4"/>
  <c r="I244" i="4"/>
  <c r="I308" i="4"/>
  <c r="I372" i="4"/>
  <c r="J111" i="4"/>
  <c r="J296" i="4"/>
  <c r="J364" i="4"/>
  <c r="J428" i="4"/>
  <c r="I29" i="4"/>
  <c r="I93" i="4"/>
  <c r="I157" i="4"/>
  <c r="I221" i="4"/>
  <c r="I285" i="4"/>
  <c r="C341" i="4"/>
  <c r="J250" i="4"/>
  <c r="J334" i="4"/>
  <c r="J398" i="4"/>
  <c r="J462" i="4"/>
  <c r="I63" i="4"/>
  <c r="I127" i="4"/>
  <c r="I191" i="4"/>
  <c r="I255" i="4"/>
  <c r="I319" i="4"/>
  <c r="I383" i="4"/>
  <c r="J71" i="4"/>
  <c r="J290" i="4"/>
  <c r="J359" i="4"/>
  <c r="J423" i="4"/>
  <c r="I24" i="4"/>
  <c r="I88" i="4"/>
  <c r="I152" i="4"/>
  <c r="I216" i="4"/>
  <c r="I280" i="4"/>
  <c r="I344" i="4"/>
  <c r="I408" i="4"/>
  <c r="J373" i="4"/>
  <c r="I357" i="4"/>
  <c r="I454" i="4"/>
  <c r="B321" i="4"/>
  <c r="D466" i="4"/>
  <c r="C149" i="4"/>
  <c r="D406" i="4"/>
  <c r="J59" i="4"/>
  <c r="C402" i="4"/>
  <c r="J124" i="4"/>
  <c r="C205" i="4"/>
  <c r="C411" i="4"/>
  <c r="J117" i="4"/>
  <c r="J261" i="4"/>
  <c r="C276" i="4"/>
  <c r="C460" i="4"/>
  <c r="J126" i="4"/>
  <c r="C188" i="4"/>
  <c r="C342" i="4"/>
  <c r="J184" i="4"/>
  <c r="C200" i="4"/>
  <c r="C351" i="4"/>
  <c r="J57" i="4"/>
  <c r="J201" i="4"/>
  <c r="J143" i="4"/>
  <c r="J384" i="4"/>
  <c r="I49" i="4"/>
  <c r="I233" i="4"/>
  <c r="J238" i="4"/>
  <c r="J393" i="4"/>
  <c r="I58" i="4"/>
  <c r="I186" i="4"/>
  <c r="I306" i="4"/>
  <c r="I386" i="4"/>
  <c r="D170" i="4"/>
  <c r="J159" i="4"/>
  <c r="J304" i="4"/>
  <c r="J370" i="4"/>
  <c r="J434" i="4"/>
  <c r="I35" i="4"/>
  <c r="I99" i="4"/>
  <c r="I163" i="4"/>
  <c r="I227" i="4"/>
  <c r="I291" i="4"/>
  <c r="I355" i="4"/>
  <c r="C317" i="4"/>
  <c r="J242" i="4"/>
  <c r="J331" i="4"/>
  <c r="J395" i="4"/>
  <c r="J459" i="4"/>
  <c r="I60" i="4"/>
  <c r="I124" i="4"/>
  <c r="I188" i="4"/>
  <c r="I252" i="4"/>
  <c r="I316" i="4"/>
  <c r="D310" i="4"/>
  <c r="J167" i="4"/>
  <c r="J308" i="4"/>
  <c r="J372" i="4"/>
  <c r="J436" i="4"/>
  <c r="I37" i="4"/>
  <c r="I101" i="4"/>
  <c r="I165" i="4"/>
  <c r="I229" i="4"/>
  <c r="I293" i="4"/>
  <c r="C405" i="4"/>
  <c r="J268" i="4"/>
  <c r="J342" i="4"/>
  <c r="J406" i="4"/>
  <c r="I71" i="4"/>
  <c r="I135" i="4"/>
  <c r="I199" i="4"/>
  <c r="I263" i="4"/>
  <c r="I327" i="4"/>
  <c r="B307" i="4"/>
  <c r="J75" i="4"/>
  <c r="C194" i="4"/>
  <c r="C458" i="4"/>
  <c r="J180" i="4"/>
  <c r="C267" i="4"/>
  <c r="C459" i="4"/>
  <c r="J125" i="4"/>
  <c r="D366" i="4"/>
  <c r="C284" i="4"/>
  <c r="C468" i="4"/>
  <c r="J134" i="4"/>
  <c r="C199" i="4"/>
  <c r="C390" i="4"/>
  <c r="J48" i="4"/>
  <c r="J192" i="4"/>
  <c r="C211" i="4"/>
  <c r="C399" i="4"/>
  <c r="J65" i="4"/>
  <c r="J249" i="4"/>
  <c r="J183" i="4"/>
  <c r="J432" i="4"/>
  <c r="I97" i="4"/>
  <c r="I241" i="4"/>
  <c r="J258" i="4"/>
  <c r="J401" i="4"/>
  <c r="I66" i="4"/>
  <c r="I194" i="4"/>
  <c r="I314" i="4"/>
  <c r="I394" i="4"/>
  <c r="C165" i="4"/>
  <c r="J191" i="4"/>
  <c r="J314" i="4"/>
  <c r="J378" i="4"/>
  <c r="J442" i="4"/>
  <c r="I43" i="4"/>
  <c r="I107" i="4"/>
  <c r="I171" i="4"/>
  <c r="I235" i="4"/>
  <c r="I299" i="4"/>
  <c r="I363" i="4"/>
  <c r="C381" i="4"/>
  <c r="J263" i="4"/>
  <c r="J339" i="4"/>
  <c r="J403" i="4"/>
  <c r="J467" i="4"/>
  <c r="I68" i="4"/>
  <c r="I132" i="4"/>
  <c r="I196" i="4"/>
  <c r="I260" i="4"/>
  <c r="I324" i="4"/>
  <c r="C187" i="4"/>
  <c r="J199" i="4"/>
  <c r="J316" i="4"/>
  <c r="J380" i="4"/>
  <c r="J444" i="4"/>
  <c r="I45" i="4"/>
  <c r="I109" i="4"/>
  <c r="I173" i="4"/>
  <c r="I237" i="4"/>
  <c r="I301" i="4"/>
  <c r="C469" i="4"/>
  <c r="J278" i="4"/>
  <c r="J350" i="4"/>
  <c r="J414" i="4"/>
  <c r="I79" i="4"/>
  <c r="I143" i="4"/>
  <c r="I207" i="4"/>
  <c r="I271" i="4"/>
  <c r="I335" i="4"/>
  <c r="C39" i="4"/>
  <c r="J178" i="4"/>
  <c r="J311" i="4"/>
  <c r="J375" i="4"/>
  <c r="J439" i="4"/>
  <c r="B88" i="4"/>
  <c r="B187" i="4"/>
  <c r="C225" i="4"/>
  <c r="D299" i="4"/>
  <c r="C289" i="4"/>
  <c r="J179" i="4"/>
  <c r="C204" i="4"/>
  <c r="C466" i="4"/>
  <c r="J188" i="4"/>
  <c r="C275" i="4"/>
  <c r="C467" i="4"/>
  <c r="J133" i="4"/>
  <c r="D430" i="4"/>
  <c r="C332" i="4"/>
  <c r="J182" i="4"/>
  <c r="C210" i="4"/>
  <c r="C398" i="4"/>
  <c r="J56" i="4"/>
  <c r="J240" i="4"/>
  <c r="C221" i="4"/>
  <c r="C407" i="4"/>
  <c r="J73" i="4"/>
  <c r="J257" i="4"/>
  <c r="J214" i="4"/>
  <c r="J440" i="4"/>
  <c r="I105" i="4"/>
  <c r="I289" i="4"/>
  <c r="J271" i="4"/>
  <c r="J409" i="4"/>
  <c r="I74" i="4"/>
  <c r="I202" i="4"/>
  <c r="I322" i="4"/>
  <c r="I402" i="4"/>
  <c r="C245" i="4"/>
  <c r="J218" i="4"/>
  <c r="J322" i="4"/>
  <c r="J386" i="4"/>
  <c r="J450" i="4"/>
  <c r="I51" i="4"/>
  <c r="I115" i="4"/>
  <c r="I179" i="4"/>
  <c r="I243" i="4"/>
  <c r="I307" i="4"/>
  <c r="I371" i="4"/>
  <c r="C445" i="4"/>
  <c r="J274" i="4"/>
  <c r="J347" i="4"/>
  <c r="J411" i="4"/>
  <c r="I76" i="4"/>
  <c r="I140" i="4"/>
  <c r="I204" i="4"/>
  <c r="I268" i="4"/>
  <c r="I332" i="4"/>
  <c r="C261" i="4"/>
  <c r="J223" i="4"/>
  <c r="J324" i="4"/>
  <c r="J388" i="4"/>
  <c r="J452" i="4"/>
  <c r="I53" i="4"/>
  <c r="I117" i="4"/>
  <c r="I181" i="4"/>
  <c r="I245" i="4"/>
  <c r="I309" i="4"/>
  <c r="J63" i="4"/>
  <c r="J288" i="4"/>
  <c r="J358" i="4"/>
  <c r="J422" i="4"/>
  <c r="I23" i="4"/>
  <c r="I87" i="4"/>
  <c r="I151" i="4"/>
  <c r="I215" i="4"/>
  <c r="I279" i="4"/>
  <c r="I343" i="4"/>
  <c r="C219" i="4"/>
  <c r="J210" i="4"/>
  <c r="J319" i="4"/>
  <c r="J383" i="4"/>
  <c r="J447" i="4"/>
  <c r="I48" i="4"/>
  <c r="I112" i="4"/>
  <c r="I176" i="4"/>
  <c r="I240" i="4"/>
  <c r="I304" i="4"/>
  <c r="I368" i="4"/>
  <c r="I432" i="4"/>
  <c r="B344" i="4"/>
  <c r="B436" i="4"/>
  <c r="D363" i="4"/>
  <c r="C46" i="4"/>
  <c r="C297" i="4"/>
  <c r="J187" i="4"/>
  <c r="C266" i="4"/>
  <c r="J244" i="4"/>
  <c r="C331" i="4"/>
  <c r="J181" i="4"/>
  <c r="C31" i="4"/>
  <c r="C340" i="4"/>
  <c r="J190" i="4"/>
  <c r="C262" i="4"/>
  <c r="C406" i="4"/>
  <c r="J64" i="4"/>
  <c r="J248" i="4"/>
  <c r="C271" i="4"/>
  <c r="C415" i="4"/>
  <c r="J121" i="4"/>
  <c r="J265" i="4"/>
  <c r="J302" i="4"/>
  <c r="J448" i="4"/>
  <c r="I113" i="4"/>
  <c r="I297" i="4"/>
  <c r="J321" i="4"/>
  <c r="J449" i="4"/>
  <c r="I114" i="4"/>
  <c r="I242" i="4"/>
  <c r="I330" i="4"/>
  <c r="I410" i="4"/>
  <c r="C309" i="4"/>
  <c r="J239" i="4"/>
  <c r="J330" i="4"/>
  <c r="J394" i="4"/>
  <c r="J458" i="4"/>
  <c r="I59" i="4"/>
  <c r="I123" i="4"/>
  <c r="I187" i="4"/>
  <c r="J283" i="4"/>
  <c r="D358" i="4"/>
  <c r="C196" i="4"/>
  <c r="J198" i="4"/>
  <c r="J312" i="4"/>
  <c r="J329" i="4"/>
  <c r="I258" i="4"/>
  <c r="J272" i="4"/>
  <c r="I75" i="4"/>
  <c r="I315" i="4"/>
  <c r="J162" i="4"/>
  <c r="J427" i="4"/>
  <c r="I100" i="4"/>
  <c r="I284" i="4"/>
  <c r="J246" i="4"/>
  <c r="J412" i="4"/>
  <c r="I133" i="4"/>
  <c r="I317" i="4"/>
  <c r="J318" i="4"/>
  <c r="I167" i="4"/>
  <c r="I351" i="4"/>
  <c r="J135" i="4"/>
  <c r="J367" i="4"/>
  <c r="I120" i="4"/>
  <c r="I224" i="4"/>
  <c r="I320" i="4"/>
  <c r="I424" i="4"/>
  <c r="I166" i="4"/>
  <c r="I425" i="4"/>
  <c r="H39" i="4"/>
  <c r="H103" i="4"/>
  <c r="H167" i="4"/>
  <c r="H231" i="4"/>
  <c r="H295" i="4"/>
  <c r="H359" i="4"/>
  <c r="H423" i="4"/>
  <c r="G24" i="4"/>
  <c r="J445" i="4"/>
  <c r="I380" i="4"/>
  <c r="I463" i="4"/>
  <c r="H64" i="4"/>
  <c r="H128" i="4"/>
  <c r="H192" i="4"/>
  <c r="H256" i="4"/>
  <c r="H320" i="4"/>
  <c r="H384" i="4"/>
  <c r="H448" i="4"/>
  <c r="J325" i="4"/>
  <c r="I341" i="4"/>
  <c r="I448" i="4"/>
  <c r="H49" i="4"/>
  <c r="H113" i="4"/>
  <c r="H177" i="4"/>
  <c r="H241" i="4"/>
  <c r="H305" i="4"/>
  <c r="H369" i="4"/>
  <c r="H433" i="4"/>
  <c r="G34" i="4"/>
  <c r="G98" i="4"/>
  <c r="J247" i="4"/>
  <c r="I318" i="4"/>
  <c r="I439" i="4"/>
  <c r="H42" i="4"/>
  <c r="H106" i="4"/>
  <c r="H170" i="4"/>
  <c r="H234" i="4"/>
  <c r="H298" i="4"/>
  <c r="H362" i="4"/>
  <c r="J266" i="4"/>
  <c r="I325" i="4"/>
  <c r="I441" i="4"/>
  <c r="H43" i="4"/>
  <c r="H107" i="4"/>
  <c r="H171" i="4"/>
  <c r="H235" i="4"/>
  <c r="H299" i="4"/>
  <c r="H363" i="4"/>
  <c r="H427" i="4"/>
  <c r="G28" i="4"/>
  <c r="I388" i="4"/>
  <c r="I467" i="4"/>
  <c r="H68" i="4"/>
  <c r="H132" i="4"/>
  <c r="H196" i="4"/>
  <c r="H260" i="4"/>
  <c r="H324" i="4"/>
  <c r="H388" i="4"/>
  <c r="H452" i="4"/>
  <c r="J421" i="4"/>
  <c r="I373" i="4"/>
  <c r="I460" i="4"/>
  <c r="H61" i="4"/>
  <c r="H125" i="4"/>
  <c r="H189" i="4"/>
  <c r="H253" i="4"/>
  <c r="H317" i="4"/>
  <c r="H381" i="4"/>
  <c r="H445" i="4"/>
  <c r="G46" i="4"/>
  <c r="C339" i="4"/>
  <c r="C207" i="4"/>
  <c r="D318" i="4"/>
  <c r="J112" i="4"/>
  <c r="J320" i="4"/>
  <c r="J337" i="4"/>
  <c r="I346" i="4"/>
  <c r="J338" i="4"/>
  <c r="I131" i="4"/>
  <c r="I323" i="4"/>
  <c r="J285" i="4"/>
  <c r="J435" i="4"/>
  <c r="I148" i="4"/>
  <c r="I292" i="4"/>
  <c r="J264" i="4"/>
  <c r="J460" i="4"/>
  <c r="I141" i="4"/>
  <c r="D438" i="4"/>
  <c r="J366" i="4"/>
  <c r="I31" i="4"/>
  <c r="I175" i="4"/>
  <c r="I359" i="4"/>
  <c r="J231" i="4"/>
  <c r="J391" i="4"/>
  <c r="I32" i="4"/>
  <c r="I128" i="4"/>
  <c r="I232" i="4"/>
  <c r="I328" i="4"/>
  <c r="I440" i="4"/>
  <c r="I230" i="4"/>
  <c r="I436" i="4"/>
  <c r="H47" i="4"/>
  <c r="H111" i="4"/>
  <c r="H175" i="4"/>
  <c r="H239" i="4"/>
  <c r="H303" i="4"/>
  <c r="H367" i="4"/>
  <c r="H431" i="4"/>
  <c r="G32" i="4"/>
  <c r="I46" i="4"/>
  <c r="I395" i="4"/>
  <c r="H72" i="4"/>
  <c r="H136" i="4"/>
  <c r="H200" i="4"/>
  <c r="H264" i="4"/>
  <c r="H328" i="4"/>
  <c r="H392" i="4"/>
  <c r="H456" i="4"/>
  <c r="J389" i="4"/>
  <c r="I361" i="4"/>
  <c r="I456" i="4"/>
  <c r="H57" i="4"/>
  <c r="H121" i="4"/>
  <c r="H185" i="4"/>
  <c r="H249" i="4"/>
  <c r="H313" i="4"/>
  <c r="H377" i="4"/>
  <c r="H441" i="4"/>
  <c r="G42" i="4"/>
  <c r="G106" i="4"/>
  <c r="J333" i="4"/>
  <c r="I342" i="4"/>
  <c r="I449" i="4"/>
  <c r="H50" i="4"/>
  <c r="H114" i="4"/>
  <c r="H178" i="4"/>
  <c r="H242" i="4"/>
  <c r="H306" i="4"/>
  <c r="H370" i="4"/>
  <c r="J341" i="4"/>
  <c r="I345" i="4"/>
  <c r="I450" i="4"/>
  <c r="H51" i="4"/>
  <c r="H115" i="4"/>
  <c r="H179" i="4"/>
  <c r="H243" i="4"/>
  <c r="H307" i="4"/>
  <c r="H371" i="4"/>
  <c r="H435" i="4"/>
  <c r="G36" i="4"/>
  <c r="I78" i="4"/>
  <c r="I399" i="4"/>
  <c r="H76" i="4"/>
  <c r="H140" i="4"/>
  <c r="H204" i="4"/>
  <c r="C274" i="4"/>
  <c r="C347" i="4"/>
  <c r="C348" i="4"/>
  <c r="C270" i="4"/>
  <c r="J120" i="4"/>
  <c r="J457" i="4"/>
  <c r="I354" i="4"/>
  <c r="J346" i="4"/>
  <c r="I139" i="4"/>
  <c r="I331" i="4"/>
  <c r="J295" i="4"/>
  <c r="I156" i="4"/>
  <c r="I340" i="4"/>
  <c r="J276" i="4"/>
  <c r="J468" i="4"/>
  <c r="I189" i="4"/>
  <c r="C208" i="4"/>
  <c r="J374" i="4"/>
  <c r="I39" i="4"/>
  <c r="I223" i="4"/>
  <c r="I367" i="4"/>
  <c r="J254" i="4"/>
  <c r="J399" i="4"/>
  <c r="I40" i="4"/>
  <c r="I136" i="4"/>
  <c r="I248" i="4"/>
  <c r="I352" i="4"/>
  <c r="D374" i="4"/>
  <c r="I294" i="4"/>
  <c r="I446" i="4"/>
  <c r="H55" i="4"/>
  <c r="H119" i="4"/>
  <c r="H183" i="4"/>
  <c r="H247" i="4"/>
  <c r="H311" i="4"/>
  <c r="H375" i="4"/>
  <c r="H439" i="4"/>
  <c r="G40" i="4"/>
  <c r="I110" i="4"/>
  <c r="I405" i="4"/>
  <c r="H80" i="4"/>
  <c r="H144" i="4"/>
  <c r="H208" i="4"/>
  <c r="H272" i="4"/>
  <c r="H336" i="4"/>
  <c r="H400" i="4"/>
  <c r="H464" i="4"/>
  <c r="J453" i="4"/>
  <c r="I381" i="4"/>
  <c r="I464" i="4"/>
  <c r="H65" i="4"/>
  <c r="H129" i="4"/>
  <c r="H193" i="4"/>
  <c r="H257" i="4"/>
  <c r="H321" i="4"/>
  <c r="H385" i="4"/>
  <c r="H449" i="4"/>
  <c r="G50" i="4"/>
  <c r="G114" i="4"/>
  <c r="J397" i="4"/>
  <c r="I365" i="4"/>
  <c r="I457" i="4"/>
  <c r="H58" i="4"/>
  <c r="H122" i="4"/>
  <c r="H186" i="4"/>
  <c r="H250" i="4"/>
  <c r="H314" i="4"/>
  <c r="H378" i="4"/>
  <c r="J405" i="4"/>
  <c r="I366" i="4"/>
  <c r="I458" i="4"/>
  <c r="H59" i="4"/>
  <c r="H123" i="4"/>
  <c r="H187" i="4"/>
  <c r="H251" i="4"/>
  <c r="H315" i="4"/>
  <c r="H379" i="4"/>
  <c r="H443" i="4"/>
  <c r="G44" i="4"/>
  <c r="I142" i="4"/>
  <c r="I411" i="4"/>
  <c r="H20" i="4"/>
  <c r="H84" i="4"/>
  <c r="H148" i="4"/>
  <c r="H212" i="4"/>
  <c r="D140" i="4"/>
  <c r="C417" i="4"/>
  <c r="C330" i="4"/>
  <c r="C396" i="4"/>
  <c r="C278" i="4"/>
  <c r="J256" i="4"/>
  <c r="J129" i="4"/>
  <c r="J465" i="4"/>
  <c r="I418" i="4"/>
  <c r="J402" i="4"/>
  <c r="I195" i="4"/>
  <c r="I379" i="4"/>
  <c r="J306" i="4"/>
  <c r="I20" i="4"/>
  <c r="I164" i="4"/>
  <c r="I348" i="4"/>
  <c r="J332" i="4"/>
  <c r="I197" i="4"/>
  <c r="J127" i="4"/>
  <c r="J382" i="4"/>
  <c r="I47" i="4"/>
  <c r="I231" i="4"/>
  <c r="I391" i="4"/>
  <c r="J269" i="4"/>
  <c r="J407" i="4"/>
  <c r="I56" i="4"/>
  <c r="I160" i="4"/>
  <c r="I256" i="4"/>
  <c r="I360" i="4"/>
  <c r="J170" i="4"/>
  <c r="I334" i="4"/>
  <c r="I462" i="4"/>
  <c r="H63" i="4"/>
  <c r="H127" i="4"/>
  <c r="H191" i="4"/>
  <c r="H255" i="4"/>
  <c r="H319" i="4"/>
  <c r="H383" i="4"/>
  <c r="H447" i="4"/>
  <c r="G48" i="4"/>
  <c r="I174" i="4"/>
  <c r="I415" i="4"/>
  <c r="H24" i="4"/>
  <c r="H88" i="4"/>
  <c r="H152" i="4"/>
  <c r="H216" i="4"/>
  <c r="H280" i="4"/>
  <c r="H344" i="4"/>
  <c r="H408" i="4"/>
  <c r="I54" i="4"/>
  <c r="I396" i="4"/>
  <c r="H73" i="4"/>
  <c r="H137" i="4"/>
  <c r="H201" i="4"/>
  <c r="H265" i="4"/>
  <c r="H329" i="4"/>
  <c r="H393" i="4"/>
  <c r="H457" i="4"/>
  <c r="G58" i="4"/>
  <c r="G122" i="4"/>
  <c r="J461" i="4"/>
  <c r="I382" i="4"/>
  <c r="I465" i="4"/>
  <c r="H66" i="4"/>
  <c r="H130" i="4"/>
  <c r="H194" i="4"/>
  <c r="H258" i="4"/>
  <c r="H322" i="4"/>
  <c r="H386" i="4"/>
  <c r="J469" i="4"/>
  <c r="I385" i="4"/>
  <c r="I466" i="4"/>
  <c r="H67" i="4"/>
  <c r="H131" i="4"/>
  <c r="H195" i="4"/>
  <c r="H259" i="4"/>
  <c r="H323" i="4"/>
  <c r="H387" i="4"/>
  <c r="H451" i="4"/>
  <c r="G52" i="4"/>
  <c r="I206" i="4"/>
  <c r="I421" i="4"/>
  <c r="H28" i="4"/>
  <c r="H92" i="4"/>
  <c r="H156" i="4"/>
  <c r="H220" i="4"/>
  <c r="H284" i="4"/>
  <c r="H348" i="4"/>
  <c r="H412" i="4"/>
  <c r="I150" i="4"/>
  <c r="C425" i="4"/>
  <c r="C454" i="4"/>
  <c r="D390" i="4"/>
  <c r="J137" i="4"/>
  <c r="I161" i="4"/>
  <c r="I426" i="4"/>
  <c r="J410" i="4"/>
  <c r="I203" i="4"/>
  <c r="I387" i="4"/>
  <c r="J355" i="4"/>
  <c r="I28" i="4"/>
  <c r="I212" i="4"/>
  <c r="I356" i="4"/>
  <c r="J340" i="4"/>
  <c r="I61" i="4"/>
  <c r="I205" i="4"/>
  <c r="J175" i="4"/>
  <c r="J430" i="4"/>
  <c r="I95" i="4"/>
  <c r="I239" i="4"/>
  <c r="C285" i="4"/>
  <c r="J301" i="4"/>
  <c r="J431" i="4"/>
  <c r="I64" i="4"/>
  <c r="I168" i="4"/>
  <c r="I264" i="4"/>
  <c r="I376" i="4"/>
  <c r="J309" i="4"/>
  <c r="I377" i="4"/>
  <c r="H71" i="4"/>
  <c r="H135" i="4"/>
  <c r="H199" i="4"/>
  <c r="H263" i="4"/>
  <c r="H327" i="4"/>
  <c r="H391" i="4"/>
  <c r="H455" i="4"/>
  <c r="C197" i="4"/>
  <c r="I238" i="4"/>
  <c r="I427" i="4"/>
  <c r="H32" i="4"/>
  <c r="H96" i="4"/>
  <c r="H160" i="4"/>
  <c r="H224" i="4"/>
  <c r="H288" i="4"/>
  <c r="H352" i="4"/>
  <c r="H416" i="4"/>
  <c r="I118" i="4"/>
  <c r="I406" i="4"/>
  <c r="H81" i="4"/>
  <c r="H145" i="4"/>
  <c r="H209" i="4"/>
  <c r="H273" i="4"/>
  <c r="H337" i="4"/>
  <c r="H401" i="4"/>
  <c r="H465" i="4"/>
  <c r="G66" i="4"/>
  <c r="G130" i="4"/>
  <c r="I62" i="4"/>
  <c r="I397" i="4"/>
  <c r="H74" i="4"/>
  <c r="H138" i="4"/>
  <c r="H202" i="4"/>
  <c r="H266" i="4"/>
  <c r="H330" i="4"/>
  <c r="H394" i="4"/>
  <c r="I70" i="4"/>
  <c r="I398" i="4"/>
  <c r="H75" i="4"/>
  <c r="H139" i="4"/>
  <c r="H203" i="4"/>
  <c r="H267" i="4"/>
  <c r="H331" i="4"/>
  <c r="H395" i="4"/>
  <c r="H459" i="4"/>
  <c r="C461" i="4"/>
  <c r="I270" i="4"/>
  <c r="I431" i="4"/>
  <c r="H36" i="4"/>
  <c r="H100" i="4"/>
  <c r="H164" i="4"/>
  <c r="H228" i="4"/>
  <c r="H292" i="4"/>
  <c r="H356" i="4"/>
  <c r="H420" i="4"/>
  <c r="G21" i="4"/>
  <c r="I214" i="4"/>
  <c r="I422" i="4"/>
  <c r="H29" i="4"/>
  <c r="H93" i="4"/>
  <c r="H157" i="4"/>
  <c r="H221" i="4"/>
  <c r="H285" i="4"/>
  <c r="H349" i="4"/>
  <c r="H413" i="4"/>
  <c r="J52" i="4"/>
  <c r="C287" i="4"/>
  <c r="I250" i="4"/>
  <c r="I259" i="4"/>
  <c r="C389" i="4"/>
  <c r="I125" i="4"/>
  <c r="J446" i="4"/>
  <c r="I303" i="4"/>
  <c r="J463" i="4"/>
  <c r="I200" i="4"/>
  <c r="I38" i="4"/>
  <c r="H31" i="4"/>
  <c r="H215" i="4"/>
  <c r="H399" i="4"/>
  <c r="J381" i="4"/>
  <c r="H176" i="4"/>
  <c r="H360" i="4"/>
  <c r="G25" i="4"/>
  <c r="I438" i="4"/>
  <c r="H105" i="4"/>
  <c r="H289" i="4"/>
  <c r="C333" i="4"/>
  <c r="H18" i="4"/>
  <c r="H162" i="4"/>
  <c r="H346" i="4"/>
  <c r="I409" i="4"/>
  <c r="H91" i="4"/>
  <c r="H275" i="4"/>
  <c r="H419" i="4"/>
  <c r="I326" i="4"/>
  <c r="H52" i="4"/>
  <c r="H236" i="4"/>
  <c r="H332" i="4"/>
  <c r="H436" i="4"/>
  <c r="I22" i="4"/>
  <c r="I433" i="4"/>
  <c r="H53" i="4"/>
  <c r="H141" i="4"/>
  <c r="H229" i="4"/>
  <c r="H309" i="4"/>
  <c r="H397" i="4"/>
  <c r="G86" i="4"/>
  <c r="J119" i="4"/>
  <c r="H358" i="4"/>
  <c r="G87" i="4"/>
  <c r="G166" i="4"/>
  <c r="G230" i="4"/>
  <c r="G294" i="4"/>
  <c r="G358" i="4"/>
  <c r="G422" i="4"/>
  <c r="F23" i="4"/>
  <c r="F87" i="4"/>
  <c r="F151" i="4"/>
  <c r="I445" i="4"/>
  <c r="H454" i="4"/>
  <c r="G109" i="4"/>
  <c r="G183" i="4"/>
  <c r="G247" i="4"/>
  <c r="G311" i="4"/>
  <c r="G375" i="4"/>
  <c r="G439" i="4"/>
  <c r="F40" i="4"/>
  <c r="F104" i="4"/>
  <c r="F168" i="4"/>
  <c r="F232" i="4"/>
  <c r="F296" i="4"/>
  <c r="H182" i="4"/>
  <c r="G57" i="4"/>
  <c r="G143" i="4"/>
  <c r="G208" i="4"/>
  <c r="G272" i="4"/>
  <c r="G336" i="4"/>
  <c r="G400" i="4"/>
  <c r="G464" i="4"/>
  <c r="F65" i="4"/>
  <c r="F129" i="4"/>
  <c r="J429" i="4"/>
  <c r="H382" i="4"/>
  <c r="G91" i="4"/>
  <c r="G169" i="4"/>
  <c r="G233" i="4"/>
  <c r="G297" i="4"/>
  <c r="G361" i="4"/>
  <c r="G425" i="4"/>
  <c r="F26" i="4"/>
  <c r="F90" i="4"/>
  <c r="F154" i="4"/>
  <c r="H262" i="4"/>
  <c r="G71" i="4"/>
  <c r="G154" i="4"/>
  <c r="G218" i="4"/>
  <c r="G282" i="4"/>
  <c r="G346" i="4"/>
  <c r="G410" i="4"/>
  <c r="F75" i="4"/>
  <c r="F139" i="4"/>
  <c r="I403" i="4"/>
  <c r="H438" i="4"/>
  <c r="G104" i="4"/>
  <c r="G179" i="4"/>
  <c r="G243" i="4"/>
  <c r="G307" i="4"/>
  <c r="G371" i="4"/>
  <c r="G435" i="4"/>
  <c r="F36" i="4"/>
  <c r="F100" i="4"/>
  <c r="F164" i="4"/>
  <c r="H278" i="4"/>
  <c r="G73" i="4"/>
  <c r="G156" i="4"/>
  <c r="G220" i="4"/>
  <c r="G284" i="4"/>
  <c r="G348" i="4"/>
  <c r="G412" i="4"/>
  <c r="F77" i="4"/>
  <c r="F141" i="4"/>
  <c r="F205" i="4"/>
  <c r="F269" i="4"/>
  <c r="G96" i="4"/>
  <c r="F158" i="4"/>
  <c r="F265" i="4"/>
  <c r="F341" i="4"/>
  <c r="F405" i="4"/>
  <c r="G181" i="4"/>
  <c r="F190" i="4"/>
  <c r="F276" i="4"/>
  <c r="F350" i="4"/>
  <c r="F414" i="4"/>
  <c r="E79" i="4"/>
  <c r="E143" i="4"/>
  <c r="E207" i="4"/>
  <c r="E271" i="4"/>
  <c r="E335" i="4"/>
  <c r="E399" i="4"/>
  <c r="E463" i="4"/>
  <c r="G445" i="4"/>
  <c r="F235" i="4"/>
  <c r="F319" i="4"/>
  <c r="F383" i="4"/>
  <c r="F447" i="4"/>
  <c r="E48" i="4"/>
  <c r="E112" i="4"/>
  <c r="E176" i="4"/>
  <c r="E240" i="4"/>
  <c r="E304" i="4"/>
  <c r="E368" i="4"/>
  <c r="E432" i="4"/>
  <c r="G197" i="4"/>
  <c r="F194" i="4"/>
  <c r="F279" i="4"/>
  <c r="F352" i="4"/>
  <c r="F416" i="4"/>
  <c r="E81" i="4"/>
  <c r="E145" i="4"/>
  <c r="E209" i="4"/>
  <c r="E273" i="4"/>
  <c r="E337" i="4"/>
  <c r="G397" i="4"/>
  <c r="F227" i="4"/>
  <c r="F313" i="4"/>
  <c r="F241" i="4"/>
  <c r="F323" i="4"/>
  <c r="F387" i="4"/>
  <c r="F451" i="4"/>
  <c r="E52" i="4"/>
  <c r="E116" i="4"/>
  <c r="E180" i="4"/>
  <c r="J252" i="4"/>
  <c r="J54" i="4"/>
  <c r="C463" i="4"/>
  <c r="C373" i="4"/>
  <c r="I267" i="4"/>
  <c r="I36" i="4"/>
  <c r="C453" i="4"/>
  <c r="I253" i="4"/>
  <c r="C349" i="4"/>
  <c r="I288" i="4"/>
  <c r="I102" i="4"/>
  <c r="H79" i="4"/>
  <c r="H223" i="4"/>
  <c r="H407" i="4"/>
  <c r="I302" i="4"/>
  <c r="H40" i="4"/>
  <c r="H184" i="4"/>
  <c r="H368" i="4"/>
  <c r="C269" i="4"/>
  <c r="H153" i="4"/>
  <c r="H297" i="4"/>
  <c r="G18" i="4"/>
  <c r="I126" i="4"/>
  <c r="H26" i="4"/>
  <c r="H210" i="4"/>
  <c r="H354" i="4"/>
  <c r="I420" i="4"/>
  <c r="H99" i="4"/>
  <c r="H283" i="4"/>
  <c r="H467" i="4"/>
  <c r="I349" i="4"/>
  <c r="H60" i="4"/>
  <c r="H244" i="4"/>
  <c r="H340" i="4"/>
  <c r="H444" i="4"/>
  <c r="I86" i="4"/>
  <c r="I444" i="4"/>
  <c r="H69" i="4"/>
  <c r="H149" i="4"/>
  <c r="H237" i="4"/>
  <c r="H325" i="4"/>
  <c r="H405" i="4"/>
  <c r="G22" i="4"/>
  <c r="G94" i="4"/>
  <c r="I286" i="4"/>
  <c r="H418" i="4"/>
  <c r="G97" i="4"/>
  <c r="G174" i="4"/>
  <c r="G238" i="4"/>
  <c r="G302" i="4"/>
  <c r="G366" i="4"/>
  <c r="G430" i="4"/>
  <c r="F31" i="4"/>
  <c r="F95" i="4"/>
  <c r="F159" i="4"/>
  <c r="H46" i="4"/>
  <c r="G23" i="4"/>
  <c r="G120" i="4"/>
  <c r="G191" i="4"/>
  <c r="G255" i="4"/>
  <c r="G319" i="4"/>
  <c r="G383" i="4"/>
  <c r="G447" i="4"/>
  <c r="F48" i="4"/>
  <c r="F112" i="4"/>
  <c r="F176" i="4"/>
  <c r="F240" i="4"/>
  <c r="F304" i="4"/>
  <c r="H246" i="4"/>
  <c r="G68" i="4"/>
  <c r="G152" i="4"/>
  <c r="G216" i="4"/>
  <c r="G280" i="4"/>
  <c r="G344" i="4"/>
  <c r="G408" i="4"/>
  <c r="F73" i="4"/>
  <c r="F137" i="4"/>
  <c r="I374" i="4"/>
  <c r="H430" i="4"/>
  <c r="G101" i="4"/>
  <c r="G177" i="4"/>
  <c r="G241" i="4"/>
  <c r="G305" i="4"/>
  <c r="G369" i="4"/>
  <c r="G433" i="4"/>
  <c r="F34" i="4"/>
  <c r="F98" i="4"/>
  <c r="F162" i="4"/>
  <c r="H326" i="4"/>
  <c r="G81" i="4"/>
  <c r="G162" i="4"/>
  <c r="G226" i="4"/>
  <c r="G290" i="4"/>
  <c r="G354" i="4"/>
  <c r="G418" i="4"/>
  <c r="F19" i="4"/>
  <c r="F83" i="4"/>
  <c r="F147" i="4"/>
  <c r="G115" i="4"/>
  <c r="G187" i="4"/>
  <c r="G251" i="4"/>
  <c r="G315" i="4"/>
  <c r="G379" i="4"/>
  <c r="G443" i="4"/>
  <c r="F44" i="4"/>
  <c r="F108" i="4"/>
  <c r="F172" i="4"/>
  <c r="H342" i="4"/>
  <c r="G84" i="4"/>
  <c r="G164" i="4"/>
  <c r="G228" i="4"/>
  <c r="G292" i="4"/>
  <c r="G356" i="4"/>
  <c r="G420" i="4"/>
  <c r="F21" i="4"/>
  <c r="F85" i="4"/>
  <c r="F149" i="4"/>
  <c r="F213" i="4"/>
  <c r="F277" i="4"/>
  <c r="G173" i="4"/>
  <c r="F188" i="4"/>
  <c r="F275" i="4"/>
  <c r="F349" i="4"/>
  <c r="F413" i="4"/>
  <c r="G245" i="4"/>
  <c r="F202" i="4"/>
  <c r="F287" i="4"/>
  <c r="F358" i="4"/>
  <c r="F422" i="4"/>
  <c r="E23" i="4"/>
  <c r="E87" i="4"/>
  <c r="E151" i="4"/>
  <c r="E215" i="4"/>
  <c r="E279" i="4"/>
  <c r="E343" i="4"/>
  <c r="E407" i="4"/>
  <c r="H30" i="4"/>
  <c r="F46" i="4"/>
  <c r="F246" i="4"/>
  <c r="F327" i="4"/>
  <c r="F391" i="4"/>
  <c r="F455" i="4"/>
  <c r="E56" i="4"/>
  <c r="E120" i="4"/>
  <c r="E184" i="4"/>
  <c r="E248" i="4"/>
  <c r="E312" i="4"/>
  <c r="E376" i="4"/>
  <c r="E440" i="4"/>
  <c r="G261" i="4"/>
  <c r="F204" i="4"/>
  <c r="F290" i="4"/>
  <c r="F360" i="4"/>
  <c r="F424" i="4"/>
  <c r="E25" i="4"/>
  <c r="E89" i="4"/>
  <c r="E153" i="4"/>
  <c r="E217" i="4"/>
  <c r="E281" i="4"/>
  <c r="E345" i="4"/>
  <c r="G461" i="4"/>
  <c r="F238" i="4"/>
  <c r="H286" i="4"/>
  <c r="F78" i="4"/>
  <c r="F251" i="4"/>
  <c r="F331" i="4"/>
  <c r="F395" i="4"/>
  <c r="F459" i="4"/>
  <c r="E60" i="4"/>
  <c r="E124" i="4"/>
  <c r="J62" i="4"/>
  <c r="I169" i="4"/>
  <c r="C437" i="4"/>
  <c r="D246" i="4"/>
  <c r="I84" i="4"/>
  <c r="J348" i="4"/>
  <c r="I261" i="4"/>
  <c r="C413" i="4"/>
  <c r="I296" i="4"/>
  <c r="I393" i="4"/>
  <c r="H87" i="4"/>
  <c r="H271" i="4"/>
  <c r="H415" i="4"/>
  <c r="I337" i="4"/>
  <c r="H48" i="4"/>
  <c r="H232" i="4"/>
  <c r="H376" i="4"/>
  <c r="J226" i="4"/>
  <c r="H161" i="4"/>
  <c r="H345" i="4"/>
  <c r="G26" i="4"/>
  <c r="I190" i="4"/>
  <c r="H34" i="4"/>
  <c r="H218" i="4"/>
  <c r="H402" i="4"/>
  <c r="I430" i="4"/>
  <c r="H147" i="4"/>
  <c r="H291" i="4"/>
  <c r="I369" i="4"/>
  <c r="H108" i="4"/>
  <c r="H252" i="4"/>
  <c r="H364" i="4"/>
  <c r="H460" i="4"/>
  <c r="I278" i="4"/>
  <c r="I452" i="4"/>
  <c r="H77" i="4"/>
  <c r="H165" i="4"/>
  <c r="H245" i="4"/>
  <c r="H333" i="4"/>
  <c r="H421" i="4"/>
  <c r="G30" i="4"/>
  <c r="G102" i="4"/>
  <c r="I435" i="4"/>
  <c r="H450" i="4"/>
  <c r="G108" i="4"/>
  <c r="G182" i="4"/>
  <c r="G246" i="4"/>
  <c r="G310" i="4"/>
  <c r="G374" i="4"/>
  <c r="G438" i="4"/>
  <c r="F39" i="4"/>
  <c r="F103" i="4"/>
  <c r="F167" i="4"/>
  <c r="H110" i="4"/>
  <c r="G41" i="4"/>
  <c r="G131" i="4"/>
  <c r="G199" i="4"/>
  <c r="G263" i="4"/>
  <c r="G327" i="4"/>
  <c r="G391" i="4"/>
  <c r="G455" i="4"/>
  <c r="F56" i="4"/>
  <c r="F120" i="4"/>
  <c r="F184" i="4"/>
  <c r="F248" i="4"/>
  <c r="F312" i="4"/>
  <c r="H310" i="4"/>
  <c r="G79" i="4"/>
  <c r="G160" i="4"/>
  <c r="G224" i="4"/>
  <c r="G288" i="4"/>
  <c r="G352" i="4"/>
  <c r="G416" i="4"/>
  <c r="F81" i="4"/>
  <c r="F145" i="4"/>
  <c r="I461" i="4"/>
  <c r="H462" i="4"/>
  <c r="G112" i="4"/>
  <c r="G185" i="4"/>
  <c r="G249" i="4"/>
  <c r="G313" i="4"/>
  <c r="G377" i="4"/>
  <c r="G441" i="4"/>
  <c r="F42" i="4"/>
  <c r="F106" i="4"/>
  <c r="I30" i="4"/>
  <c r="H390" i="4"/>
  <c r="G92" i="4"/>
  <c r="G170" i="4"/>
  <c r="G234" i="4"/>
  <c r="G298" i="4"/>
  <c r="G362" i="4"/>
  <c r="G426" i="4"/>
  <c r="F27" i="4"/>
  <c r="F91" i="4"/>
  <c r="F155" i="4"/>
  <c r="H78" i="4"/>
  <c r="G33" i="4"/>
  <c r="G125" i="4"/>
  <c r="G195" i="4"/>
  <c r="G259" i="4"/>
  <c r="G323" i="4"/>
  <c r="G387" i="4"/>
  <c r="G451" i="4"/>
  <c r="F52" i="4"/>
  <c r="F116" i="4"/>
  <c r="I158" i="4"/>
  <c r="H406" i="4"/>
  <c r="G95" i="4"/>
  <c r="G172" i="4"/>
  <c r="G236" i="4"/>
  <c r="G300" i="4"/>
  <c r="G364" i="4"/>
  <c r="G428" i="4"/>
  <c r="F29" i="4"/>
  <c r="F93" i="4"/>
  <c r="F157" i="4"/>
  <c r="F221" i="4"/>
  <c r="F285" i="4"/>
  <c r="G237" i="4"/>
  <c r="F201" i="4"/>
  <c r="F286" i="4"/>
  <c r="F357" i="4"/>
  <c r="F421" i="4"/>
  <c r="G309" i="4"/>
  <c r="F212" i="4"/>
  <c r="F298" i="4"/>
  <c r="F366" i="4"/>
  <c r="F430" i="4"/>
  <c r="E31" i="4"/>
  <c r="E95" i="4"/>
  <c r="E159" i="4"/>
  <c r="E223" i="4"/>
  <c r="E287" i="4"/>
  <c r="E351" i="4"/>
  <c r="E415" i="4"/>
  <c r="F110" i="4"/>
  <c r="F257" i="4"/>
  <c r="F335" i="4"/>
  <c r="F399" i="4"/>
  <c r="F463" i="4"/>
  <c r="E64" i="4"/>
  <c r="E128" i="4"/>
  <c r="E192" i="4"/>
  <c r="E256" i="4"/>
  <c r="E320" i="4"/>
  <c r="E384" i="4"/>
  <c r="E448" i="4"/>
  <c r="G325" i="4"/>
  <c r="F215" i="4"/>
  <c r="F300" i="4"/>
  <c r="F368" i="4"/>
  <c r="F432" i="4"/>
  <c r="E33" i="4"/>
  <c r="E97" i="4"/>
  <c r="E161" i="4"/>
  <c r="E225" i="4"/>
  <c r="E289" i="4"/>
  <c r="H158" i="4"/>
  <c r="F62" i="4"/>
  <c r="F249" i="4"/>
  <c r="G75" i="4"/>
  <c r="F142" i="4"/>
  <c r="F262" i="4"/>
  <c r="F339" i="4"/>
  <c r="F403" i="4"/>
  <c r="C462" i="4"/>
  <c r="I305" i="4"/>
  <c r="J262" i="4"/>
  <c r="J39" i="4"/>
  <c r="I92" i="4"/>
  <c r="J396" i="4"/>
  <c r="I269" i="4"/>
  <c r="I103" i="4"/>
  <c r="I72" i="4"/>
  <c r="I312" i="4"/>
  <c r="I404" i="4"/>
  <c r="H95" i="4"/>
  <c r="H279" i="4"/>
  <c r="H463" i="4"/>
  <c r="I358" i="4"/>
  <c r="H56" i="4"/>
  <c r="H240" i="4"/>
  <c r="H424" i="4"/>
  <c r="I182" i="4"/>
  <c r="H25" i="4"/>
  <c r="H169" i="4"/>
  <c r="H353" i="4"/>
  <c r="G74" i="4"/>
  <c r="I254" i="4"/>
  <c r="H82" i="4"/>
  <c r="H226" i="4"/>
  <c r="H410" i="4"/>
  <c r="H155" i="4"/>
  <c r="H339" i="4"/>
  <c r="G20" i="4"/>
  <c r="I443" i="4"/>
  <c r="H116" i="4"/>
  <c r="H268" i="4"/>
  <c r="H372" i="4"/>
  <c r="H468" i="4"/>
  <c r="I329" i="4"/>
  <c r="I468" i="4"/>
  <c r="H85" i="4"/>
  <c r="H173" i="4"/>
  <c r="H261" i="4"/>
  <c r="H341" i="4"/>
  <c r="H429" i="4"/>
  <c r="G38" i="4"/>
  <c r="G110" i="4"/>
  <c r="H38" i="4"/>
  <c r="G19" i="4"/>
  <c r="G119" i="4"/>
  <c r="G190" i="4"/>
  <c r="G254" i="4"/>
  <c r="G318" i="4"/>
  <c r="G382" i="4"/>
  <c r="G446" i="4"/>
  <c r="F47" i="4"/>
  <c r="F111" i="4"/>
  <c r="F175" i="4"/>
  <c r="H174" i="4"/>
  <c r="G56" i="4"/>
  <c r="G141" i="4"/>
  <c r="G207" i="4"/>
  <c r="G271" i="4"/>
  <c r="G335" i="4"/>
  <c r="G399" i="4"/>
  <c r="G463" i="4"/>
  <c r="F64" i="4"/>
  <c r="F128" i="4"/>
  <c r="F192" i="4"/>
  <c r="F256" i="4"/>
  <c r="J365" i="4"/>
  <c r="H374" i="4"/>
  <c r="G89" i="4"/>
  <c r="G168" i="4"/>
  <c r="G232" i="4"/>
  <c r="G296" i="4"/>
  <c r="G360" i="4"/>
  <c r="G424" i="4"/>
  <c r="F25" i="4"/>
  <c r="F89" i="4"/>
  <c r="F153" i="4"/>
  <c r="H62" i="4"/>
  <c r="G29" i="4"/>
  <c r="G123" i="4"/>
  <c r="G193" i="4"/>
  <c r="G257" i="4"/>
  <c r="G321" i="4"/>
  <c r="G385" i="4"/>
  <c r="G449" i="4"/>
  <c r="F50" i="4"/>
  <c r="F114" i="4"/>
  <c r="I390" i="4"/>
  <c r="H434" i="4"/>
  <c r="G103" i="4"/>
  <c r="G178" i="4"/>
  <c r="G242" i="4"/>
  <c r="G306" i="4"/>
  <c r="G370" i="4"/>
  <c r="G434" i="4"/>
  <c r="F35" i="4"/>
  <c r="F99" i="4"/>
  <c r="F163" i="4"/>
  <c r="H142" i="4"/>
  <c r="G49" i="4"/>
  <c r="G136" i="4"/>
  <c r="G203" i="4"/>
  <c r="G267" i="4"/>
  <c r="G331" i="4"/>
  <c r="G395" i="4"/>
  <c r="G459" i="4"/>
  <c r="F60" i="4"/>
  <c r="F124" i="4"/>
  <c r="I413" i="4"/>
  <c r="H442" i="4"/>
  <c r="G105" i="4"/>
  <c r="G180" i="4"/>
  <c r="G244" i="4"/>
  <c r="G308" i="4"/>
  <c r="G372" i="4"/>
  <c r="G436" i="4"/>
  <c r="F37" i="4"/>
  <c r="F101" i="4"/>
  <c r="F165" i="4"/>
  <c r="F229" i="4"/>
  <c r="F293" i="4"/>
  <c r="G301" i="4"/>
  <c r="F211" i="4"/>
  <c r="F297" i="4"/>
  <c r="F365" i="4"/>
  <c r="F429" i="4"/>
  <c r="G373" i="4"/>
  <c r="F223" i="4"/>
  <c r="F308" i="4"/>
  <c r="F374" i="4"/>
  <c r="F438" i="4"/>
  <c r="E39" i="4"/>
  <c r="E103" i="4"/>
  <c r="E167" i="4"/>
  <c r="E231" i="4"/>
  <c r="E295" i="4"/>
  <c r="E359" i="4"/>
  <c r="E423" i="4"/>
  <c r="G117" i="4"/>
  <c r="F170" i="4"/>
  <c r="F267" i="4"/>
  <c r="F343" i="4"/>
  <c r="F407" i="4"/>
  <c r="E72" i="4"/>
  <c r="E136" i="4"/>
  <c r="E200" i="4"/>
  <c r="E264" i="4"/>
  <c r="E328" i="4"/>
  <c r="E392" i="4"/>
  <c r="E456" i="4"/>
  <c r="G389" i="4"/>
  <c r="F226" i="4"/>
  <c r="F311" i="4"/>
  <c r="F376" i="4"/>
  <c r="F440" i="4"/>
  <c r="E41" i="4"/>
  <c r="E105" i="4"/>
  <c r="E169" i="4"/>
  <c r="E233" i="4"/>
  <c r="E297" i="4"/>
  <c r="G53" i="4"/>
  <c r="F126" i="4"/>
  <c r="F259" i="4"/>
  <c r="G157" i="4"/>
  <c r="F182" i="4"/>
  <c r="F273" i="4"/>
  <c r="F347" i="4"/>
  <c r="F411" i="4"/>
  <c r="E76" i="4"/>
  <c r="J275" i="4"/>
  <c r="J53" i="4"/>
  <c r="C301" i="4"/>
  <c r="J466" i="4"/>
  <c r="J103" i="4"/>
  <c r="I220" i="4"/>
  <c r="J404" i="4"/>
  <c r="J207" i="4"/>
  <c r="I111" i="4"/>
  <c r="J327" i="4"/>
  <c r="I96" i="4"/>
  <c r="I384" i="4"/>
  <c r="I414" i="4"/>
  <c r="H143" i="4"/>
  <c r="H287" i="4"/>
  <c r="I437" i="4"/>
  <c r="H104" i="4"/>
  <c r="H248" i="4"/>
  <c r="H432" i="4"/>
  <c r="I246" i="4"/>
  <c r="H33" i="4"/>
  <c r="H217" i="4"/>
  <c r="H361" i="4"/>
  <c r="G82" i="4"/>
  <c r="I407" i="4"/>
  <c r="H90" i="4"/>
  <c r="H274" i="4"/>
  <c r="C397" i="4"/>
  <c r="H19" i="4"/>
  <c r="H163" i="4"/>
  <c r="H347" i="4"/>
  <c r="J277" i="4"/>
  <c r="I451" i="4"/>
  <c r="H124" i="4"/>
  <c r="H276" i="4"/>
  <c r="H380" i="4"/>
  <c r="I350" i="4"/>
  <c r="H101" i="4"/>
  <c r="H181" i="4"/>
  <c r="H269" i="4"/>
  <c r="H357" i="4"/>
  <c r="H437" i="4"/>
  <c r="G54" i="4"/>
  <c r="G118" i="4"/>
  <c r="H102" i="4"/>
  <c r="G39" i="4"/>
  <c r="G129" i="4"/>
  <c r="G198" i="4"/>
  <c r="G262" i="4"/>
  <c r="G326" i="4"/>
  <c r="G390" i="4"/>
  <c r="G454" i="4"/>
  <c r="F55" i="4"/>
  <c r="F119" i="4"/>
  <c r="F183" i="4"/>
  <c r="H238" i="4"/>
  <c r="G67" i="4"/>
  <c r="G151" i="4"/>
  <c r="G215" i="4"/>
  <c r="G279" i="4"/>
  <c r="G343" i="4"/>
  <c r="G407" i="4"/>
  <c r="F72" i="4"/>
  <c r="F136" i="4"/>
  <c r="F200" i="4"/>
  <c r="F264" i="4"/>
  <c r="I353" i="4"/>
  <c r="H426" i="4"/>
  <c r="G100" i="4"/>
  <c r="G176" i="4"/>
  <c r="G240" i="4"/>
  <c r="G304" i="4"/>
  <c r="G368" i="4"/>
  <c r="G432" i="4"/>
  <c r="F33" i="4"/>
  <c r="F97" i="4"/>
  <c r="F161" i="4"/>
  <c r="H126" i="4"/>
  <c r="G45" i="4"/>
  <c r="G133" i="4"/>
  <c r="G201" i="4"/>
  <c r="G265" i="4"/>
  <c r="G329" i="4"/>
  <c r="G393" i="4"/>
  <c r="G457" i="4"/>
  <c r="F58" i="4"/>
  <c r="F122" i="4"/>
  <c r="I469" i="4"/>
  <c r="H466" i="4"/>
  <c r="G113" i="4"/>
  <c r="G186" i="4"/>
  <c r="G250" i="4"/>
  <c r="G314" i="4"/>
  <c r="G378" i="4"/>
  <c r="G442" i="4"/>
  <c r="F43" i="4"/>
  <c r="F107" i="4"/>
  <c r="F171" i="4"/>
  <c r="H206" i="4"/>
  <c r="G61" i="4"/>
  <c r="G147" i="4"/>
  <c r="G211" i="4"/>
  <c r="G275" i="4"/>
  <c r="G339" i="4"/>
  <c r="G403" i="4"/>
  <c r="G467" i="4"/>
  <c r="F68" i="4"/>
  <c r="F132" i="4"/>
  <c r="H22" i="4"/>
  <c r="G116" i="4"/>
  <c r="G188" i="4"/>
  <c r="G252" i="4"/>
  <c r="G316" i="4"/>
  <c r="G380" i="4"/>
  <c r="G444" i="4"/>
  <c r="F45" i="4"/>
  <c r="F109" i="4"/>
  <c r="F173" i="4"/>
  <c r="F237" i="4"/>
  <c r="F301" i="4"/>
  <c r="G365" i="4"/>
  <c r="F222" i="4"/>
  <c r="F307" i="4"/>
  <c r="F373" i="4"/>
  <c r="F437" i="4"/>
  <c r="G437" i="4"/>
  <c r="F234" i="4"/>
  <c r="F318" i="4"/>
  <c r="F382" i="4"/>
  <c r="F446" i="4"/>
  <c r="E47" i="4"/>
  <c r="E111" i="4"/>
  <c r="E175" i="4"/>
  <c r="E239" i="4"/>
  <c r="E303" i="4"/>
  <c r="E367" i="4"/>
  <c r="E431" i="4"/>
  <c r="G189" i="4"/>
  <c r="F193" i="4"/>
  <c r="F278" i="4"/>
  <c r="F351" i="4"/>
  <c r="F415" i="4"/>
  <c r="E80" i="4"/>
  <c r="E144" i="4"/>
  <c r="E208" i="4"/>
  <c r="E272" i="4"/>
  <c r="E336" i="4"/>
  <c r="E400" i="4"/>
  <c r="E464" i="4"/>
  <c r="G453" i="4"/>
  <c r="F236" i="4"/>
  <c r="F320" i="4"/>
  <c r="F384" i="4"/>
  <c r="F448" i="4"/>
  <c r="E49" i="4"/>
  <c r="E113" i="4"/>
  <c r="E177" i="4"/>
  <c r="E241" i="4"/>
  <c r="E305" i="4"/>
  <c r="G139" i="4"/>
  <c r="F178" i="4"/>
  <c r="F270" i="4"/>
  <c r="G221" i="4"/>
  <c r="F198" i="4"/>
  <c r="F283" i="4"/>
  <c r="F355" i="4"/>
  <c r="F419" i="4"/>
  <c r="E20" i="4"/>
  <c r="E84" i="4"/>
  <c r="E148" i="4"/>
  <c r="C248" i="4"/>
  <c r="J197" i="4"/>
  <c r="C103" i="4"/>
  <c r="I122" i="4"/>
  <c r="I67" i="4"/>
  <c r="J371" i="4"/>
  <c r="I276" i="4"/>
  <c r="I69" i="4"/>
  <c r="J310" i="4"/>
  <c r="I287" i="4"/>
  <c r="J343" i="4"/>
  <c r="I184" i="4"/>
  <c r="I416" i="4"/>
  <c r="H159" i="4"/>
  <c r="H343" i="4"/>
  <c r="J202" i="4"/>
  <c r="I455" i="4"/>
  <c r="H120" i="4"/>
  <c r="H304" i="4"/>
  <c r="I417" i="4"/>
  <c r="H89" i="4"/>
  <c r="H233" i="4"/>
  <c r="H417" i="4"/>
  <c r="G138" i="4"/>
  <c r="I429" i="4"/>
  <c r="H146" i="4"/>
  <c r="H290" i="4"/>
  <c r="I198" i="4"/>
  <c r="H35" i="4"/>
  <c r="H219" i="4"/>
  <c r="H403" i="4"/>
  <c r="J413" i="4"/>
  <c r="H180" i="4"/>
  <c r="H308" i="4"/>
  <c r="H404" i="4"/>
  <c r="J287" i="4"/>
  <c r="I401" i="4"/>
  <c r="H37" i="4"/>
  <c r="H117" i="4"/>
  <c r="H205" i="4"/>
  <c r="H293" i="4"/>
  <c r="H373" i="4"/>
  <c r="H461" i="4"/>
  <c r="G70" i="4"/>
  <c r="G134" i="4"/>
  <c r="H230" i="4"/>
  <c r="G65" i="4"/>
  <c r="G150" i="4"/>
  <c r="G214" i="4"/>
  <c r="G278" i="4"/>
  <c r="G342" i="4"/>
  <c r="G406" i="4"/>
  <c r="F71" i="4"/>
  <c r="F135" i="4"/>
  <c r="J298" i="4"/>
  <c r="H366" i="4"/>
  <c r="G88" i="4"/>
  <c r="G167" i="4"/>
  <c r="G231" i="4"/>
  <c r="G295" i="4"/>
  <c r="G359" i="4"/>
  <c r="G423" i="4"/>
  <c r="F24" i="4"/>
  <c r="F88" i="4"/>
  <c r="F152" i="4"/>
  <c r="F216" i="4"/>
  <c r="F280" i="4"/>
  <c r="H54" i="4"/>
  <c r="G27" i="4"/>
  <c r="G121" i="4"/>
  <c r="G192" i="4"/>
  <c r="G256" i="4"/>
  <c r="G320" i="4"/>
  <c r="G384" i="4"/>
  <c r="G448" i="4"/>
  <c r="F49" i="4"/>
  <c r="F113" i="4"/>
  <c r="F177" i="4"/>
  <c r="H254" i="4"/>
  <c r="G69" i="4"/>
  <c r="G153" i="4"/>
  <c r="G217" i="4"/>
  <c r="G281" i="4"/>
  <c r="G345" i="4"/>
  <c r="G409" i="4"/>
  <c r="F74" i="4"/>
  <c r="F138" i="4"/>
  <c r="H134" i="4"/>
  <c r="G47" i="4"/>
  <c r="G135" i="4"/>
  <c r="G202" i="4"/>
  <c r="G266" i="4"/>
  <c r="G330" i="4"/>
  <c r="G394" i="4"/>
  <c r="G458" i="4"/>
  <c r="F59" i="4"/>
  <c r="F123" i="4"/>
  <c r="F187" i="4"/>
  <c r="H334" i="4"/>
  <c r="G83" i="4"/>
  <c r="G163" i="4"/>
  <c r="G227" i="4"/>
  <c r="G291" i="4"/>
  <c r="G355" i="4"/>
  <c r="G419" i="4"/>
  <c r="F20" i="4"/>
  <c r="F84" i="4"/>
  <c r="F148" i="4"/>
  <c r="H150" i="4"/>
  <c r="G51" i="4"/>
  <c r="G137" i="4"/>
  <c r="G204" i="4"/>
  <c r="G268" i="4"/>
  <c r="G332" i="4"/>
  <c r="G396" i="4"/>
  <c r="G460" i="4"/>
  <c r="F61" i="4"/>
  <c r="F125" i="4"/>
  <c r="F189" i="4"/>
  <c r="F253" i="4"/>
  <c r="I222" i="4"/>
  <c r="F30" i="4"/>
  <c r="F243" i="4"/>
  <c r="F325" i="4"/>
  <c r="F389" i="4"/>
  <c r="H446" i="4"/>
  <c r="F102" i="4"/>
  <c r="F255" i="4"/>
  <c r="F334" i="4"/>
  <c r="F398" i="4"/>
  <c r="F462" i="4"/>
  <c r="E63" i="4"/>
  <c r="E127" i="4"/>
  <c r="E191" i="4"/>
  <c r="E255" i="4"/>
  <c r="E319" i="4"/>
  <c r="E383" i="4"/>
  <c r="E447" i="4"/>
  <c r="G317" i="4"/>
  <c r="F214" i="4"/>
  <c r="F299" i="4"/>
  <c r="F367" i="4"/>
  <c r="F431" i="4"/>
  <c r="E32" i="4"/>
  <c r="E96" i="4"/>
  <c r="E160" i="4"/>
  <c r="E224" i="4"/>
  <c r="E288" i="4"/>
  <c r="E352" i="4"/>
  <c r="E416" i="4"/>
  <c r="G37" i="4"/>
  <c r="F118" i="4"/>
  <c r="F258" i="4"/>
  <c r="J189" i="4"/>
  <c r="I77" i="4"/>
  <c r="J335" i="4"/>
  <c r="H312" i="4"/>
  <c r="H41" i="4"/>
  <c r="G146" i="4"/>
  <c r="I262" i="4"/>
  <c r="H300" i="4"/>
  <c r="I412" i="4"/>
  <c r="H277" i="4"/>
  <c r="G78" i="4"/>
  <c r="G158" i="4"/>
  <c r="G414" i="4"/>
  <c r="F191" i="4"/>
  <c r="G223" i="4"/>
  <c r="F224" i="4"/>
  <c r="G132" i="4"/>
  <c r="G392" i="4"/>
  <c r="F121" i="4"/>
  <c r="G161" i="4"/>
  <c r="G417" i="4"/>
  <c r="H70" i="4"/>
  <c r="G258" i="4"/>
  <c r="H270" i="4"/>
  <c r="G235" i="4"/>
  <c r="F28" i="4"/>
  <c r="G35" i="4"/>
  <c r="G324" i="4"/>
  <c r="F69" i="4"/>
  <c r="H414" i="4"/>
  <c r="F397" i="4"/>
  <c r="F342" i="4"/>
  <c r="E119" i="4"/>
  <c r="E375" i="4"/>
  <c r="F225" i="4"/>
  <c r="E232" i="4"/>
  <c r="G128" i="4"/>
  <c r="F392" i="4"/>
  <c r="E65" i="4"/>
  <c r="E249" i="4"/>
  <c r="G333" i="4"/>
  <c r="G349" i="4"/>
  <c r="F315" i="4"/>
  <c r="E132" i="4"/>
  <c r="E212" i="4"/>
  <c r="E276" i="4"/>
  <c r="E340" i="4"/>
  <c r="E404" i="4"/>
  <c r="E468" i="4"/>
  <c r="F22" i="4"/>
  <c r="F242" i="4"/>
  <c r="F324" i="4"/>
  <c r="F388" i="4"/>
  <c r="F452" i="4"/>
  <c r="E53" i="4"/>
  <c r="E117" i="4"/>
  <c r="E181" i="4"/>
  <c r="E245" i="4"/>
  <c r="E309" i="4"/>
  <c r="E373" i="4"/>
  <c r="E437" i="4"/>
  <c r="F322" i="4"/>
  <c r="E70" i="4"/>
  <c r="E242" i="4"/>
  <c r="E395" i="4"/>
  <c r="F329" i="4"/>
  <c r="E74" i="4"/>
  <c r="E243" i="4"/>
  <c r="E398" i="4"/>
  <c r="F330" i="4"/>
  <c r="E75" i="4"/>
  <c r="E246" i="4"/>
  <c r="E401" i="4"/>
  <c r="F337" i="4"/>
  <c r="E78" i="4"/>
  <c r="E250" i="4"/>
  <c r="E402" i="4"/>
  <c r="F338" i="4"/>
  <c r="E82" i="4"/>
  <c r="E251" i="4"/>
  <c r="E403" i="4"/>
  <c r="F345" i="4"/>
  <c r="E83" i="4"/>
  <c r="E254" i="4"/>
  <c r="E406" i="4"/>
  <c r="F378" i="4"/>
  <c r="E107" i="4"/>
  <c r="E278" i="4"/>
  <c r="E425" i="4"/>
  <c r="F417" i="4"/>
  <c r="E131" i="4"/>
  <c r="E302" i="4"/>
  <c r="E442" i="4"/>
  <c r="M6" i="4"/>
  <c r="L70" i="4"/>
  <c r="L45" i="4"/>
  <c r="M219" i="4"/>
  <c r="N165" i="4"/>
  <c r="L196" i="4"/>
  <c r="M35" i="4"/>
  <c r="L67" i="4"/>
  <c r="M231" i="4"/>
  <c r="K233" i="4"/>
  <c r="M80" i="4"/>
  <c r="N404" i="4"/>
  <c r="K73" i="4"/>
  <c r="N26" i="4"/>
  <c r="M38" i="4"/>
  <c r="L126" i="4"/>
  <c r="L101" i="4"/>
  <c r="L77" i="4"/>
  <c r="L146" i="4"/>
  <c r="N129" i="4"/>
  <c r="L198" i="4"/>
  <c r="L96" i="4"/>
  <c r="L73" i="4"/>
  <c r="M154" i="4"/>
  <c r="M265" i="4"/>
  <c r="K217" i="4"/>
  <c r="L237" i="4"/>
  <c r="N133" i="4"/>
  <c r="L18" i="4"/>
  <c r="K64" i="4"/>
  <c r="L59" i="4"/>
  <c r="L54" i="4"/>
  <c r="L133" i="4"/>
  <c r="K268" i="4"/>
  <c r="N277" i="4"/>
  <c r="K30" i="4"/>
  <c r="N418" i="4"/>
  <c r="M140" i="4"/>
  <c r="L236" i="4"/>
  <c r="N119" i="4"/>
  <c r="L57" i="4"/>
  <c r="M344" i="4"/>
  <c r="K37" i="4"/>
  <c r="N92" i="4"/>
  <c r="L91" i="4"/>
  <c r="L208" i="4"/>
  <c r="N181" i="4"/>
  <c r="L367" i="4"/>
  <c r="M39" i="4"/>
  <c r="K92" i="4"/>
  <c r="K205" i="4"/>
  <c r="K213" i="4"/>
  <c r="K21" i="4"/>
  <c r="M124" i="4"/>
  <c r="K103" i="4"/>
  <c r="L211" i="4"/>
  <c r="N293" i="4"/>
  <c r="M445" i="4"/>
  <c r="L250" i="4"/>
  <c r="L431" i="4"/>
  <c r="K466" i="4"/>
  <c r="K462" i="4"/>
  <c r="L460" i="4"/>
  <c r="L424" i="4"/>
  <c r="K395" i="4"/>
  <c r="N392" i="4"/>
  <c r="L429" i="4"/>
  <c r="M420" i="4"/>
  <c r="L398" i="4"/>
  <c r="N461" i="4"/>
  <c r="K443" i="4"/>
  <c r="K397" i="4"/>
  <c r="N410" i="4"/>
  <c r="L445" i="4"/>
  <c r="L444" i="4"/>
  <c r="K378" i="4"/>
  <c r="L443" i="4"/>
  <c r="I251" i="4"/>
  <c r="J300" i="4"/>
  <c r="J455" i="4"/>
  <c r="J317" i="4"/>
  <c r="H440" i="4"/>
  <c r="H97" i="4"/>
  <c r="I419" i="4"/>
  <c r="J349" i="4"/>
  <c r="H316" i="4"/>
  <c r="H301" i="4"/>
  <c r="G126" i="4"/>
  <c r="G206" i="4"/>
  <c r="G462" i="4"/>
  <c r="I333" i="4"/>
  <c r="G239" i="4"/>
  <c r="F272" i="4"/>
  <c r="G184" i="4"/>
  <c r="G440" i="4"/>
  <c r="F169" i="4"/>
  <c r="G209" i="4"/>
  <c r="G465" i="4"/>
  <c r="H198" i="4"/>
  <c r="G274" i="4"/>
  <c r="F51" i="4"/>
  <c r="H398" i="4"/>
  <c r="G283" i="4"/>
  <c r="F76" i="4"/>
  <c r="G63" i="4"/>
  <c r="G340" i="4"/>
  <c r="F117" i="4"/>
  <c r="G429" i="4"/>
  <c r="I423" i="4"/>
  <c r="F390" i="4"/>
  <c r="E135" i="4"/>
  <c r="E391" i="4"/>
  <c r="F289" i="4"/>
  <c r="E24" i="4"/>
  <c r="E280" i="4"/>
  <c r="F54" i="4"/>
  <c r="F400" i="4"/>
  <c r="E73" i="4"/>
  <c r="E257" i="4"/>
  <c r="F195" i="4"/>
  <c r="G413" i="4"/>
  <c r="F363" i="4"/>
  <c r="E28" i="4"/>
  <c r="E140" i="4"/>
  <c r="E220" i="4"/>
  <c r="E284" i="4"/>
  <c r="E348" i="4"/>
  <c r="E412" i="4"/>
  <c r="H350" i="4"/>
  <c r="F86" i="4"/>
  <c r="F252" i="4"/>
  <c r="F332" i="4"/>
  <c r="F396" i="4"/>
  <c r="F460" i="4"/>
  <c r="E61" i="4"/>
  <c r="E125" i="4"/>
  <c r="E189" i="4"/>
  <c r="E253" i="4"/>
  <c r="E317" i="4"/>
  <c r="E381" i="4"/>
  <c r="E445" i="4"/>
  <c r="F354" i="4"/>
  <c r="E91" i="4"/>
  <c r="E262" i="4"/>
  <c r="E411" i="4"/>
  <c r="F361" i="4"/>
  <c r="E94" i="4"/>
  <c r="E266" i="4"/>
  <c r="E414" i="4"/>
  <c r="F362" i="4"/>
  <c r="E98" i="4"/>
  <c r="E267" i="4"/>
  <c r="E417" i="4"/>
  <c r="F369" i="4"/>
  <c r="E99" i="4"/>
  <c r="E270" i="4"/>
  <c r="E418" i="4"/>
  <c r="F370" i="4"/>
  <c r="E102" i="4"/>
  <c r="E274" i="4"/>
  <c r="E419" i="4"/>
  <c r="F377" i="4"/>
  <c r="E106" i="4"/>
  <c r="E275" i="4"/>
  <c r="E422" i="4"/>
  <c r="F410" i="4"/>
  <c r="E130" i="4"/>
  <c r="E299" i="4"/>
  <c r="E441" i="4"/>
  <c r="F445" i="4"/>
  <c r="E154" i="4"/>
  <c r="E323" i="4"/>
  <c r="E458" i="4"/>
  <c r="K6" i="4"/>
  <c r="E6" i="4"/>
  <c r="L162" i="4"/>
  <c r="L42" i="4"/>
  <c r="N75" i="4"/>
  <c r="M152" i="4"/>
  <c r="L56" i="4"/>
  <c r="M29" i="4"/>
  <c r="N40" i="4"/>
  <c r="L129" i="4"/>
  <c r="M310" i="4"/>
  <c r="L258" i="4"/>
  <c r="K297" i="4"/>
  <c r="M262" i="4"/>
  <c r="M273" i="4"/>
  <c r="M40" i="4"/>
  <c r="M70" i="4"/>
  <c r="L40" i="4"/>
  <c r="L321" i="4"/>
  <c r="L19" i="4"/>
  <c r="M81" i="4"/>
  <c r="M65" i="4"/>
  <c r="N36" i="4"/>
  <c r="N187" i="4"/>
  <c r="N113" i="4"/>
  <c r="K304" i="4"/>
  <c r="L223" i="4"/>
  <c r="M45" i="4"/>
  <c r="L368" i="4"/>
  <c r="M104" i="4"/>
  <c r="L76" i="4"/>
  <c r="L190" i="4"/>
  <c r="K126" i="4"/>
  <c r="L275" i="4"/>
  <c r="N46" i="4"/>
  <c r="L23" i="4"/>
  <c r="L204" i="4"/>
  <c r="K165" i="4"/>
  <c r="L279" i="4"/>
  <c r="L112" i="4"/>
  <c r="L27" i="4"/>
  <c r="K79" i="4"/>
  <c r="N145" i="4"/>
  <c r="M82" i="4"/>
  <c r="M149" i="4"/>
  <c r="K229" i="4"/>
  <c r="L382" i="4"/>
  <c r="L66" i="4"/>
  <c r="M114" i="4"/>
  <c r="N176" i="4"/>
  <c r="N292" i="4"/>
  <c r="K39" i="4"/>
  <c r="L44" i="4"/>
  <c r="N65" i="4"/>
  <c r="N173" i="4"/>
  <c r="M169" i="4"/>
  <c r="N159" i="4"/>
  <c r="L184" i="4"/>
  <c r="N382" i="4"/>
  <c r="K182" i="4"/>
  <c r="M426" i="4"/>
  <c r="L461" i="4"/>
  <c r="L457" i="4"/>
  <c r="N450" i="4"/>
  <c r="M419" i="4"/>
  <c r="K435" i="4"/>
  <c r="L468" i="4"/>
  <c r="M424" i="4"/>
  <c r="K447" i="4"/>
  <c r="M393" i="4"/>
  <c r="K458" i="4"/>
  <c r="N428" i="4"/>
  <c r="L451" i="4"/>
  <c r="L397" i="4"/>
  <c r="N435" i="4"/>
  <c r="L428" i="4"/>
  <c r="M447" i="4"/>
  <c r="K389" i="4"/>
  <c r="N455" i="4"/>
  <c r="B276" i="4"/>
  <c r="J363" i="4"/>
  <c r="J438" i="4"/>
  <c r="H23" i="4"/>
  <c r="I447" i="4"/>
  <c r="H225" i="4"/>
  <c r="H27" i="4"/>
  <c r="H396" i="4"/>
  <c r="H21" i="4"/>
  <c r="H365" i="4"/>
  <c r="G142" i="4"/>
  <c r="G222" i="4"/>
  <c r="H302" i="4"/>
  <c r="G287" i="4"/>
  <c r="F32" i="4"/>
  <c r="F288" i="4"/>
  <c r="G200" i="4"/>
  <c r="G456" i="4"/>
  <c r="F185" i="4"/>
  <c r="G225" i="4"/>
  <c r="G31" i="4"/>
  <c r="G322" i="4"/>
  <c r="F67" i="4"/>
  <c r="G299" i="4"/>
  <c r="F92" i="4"/>
  <c r="G127" i="4"/>
  <c r="G388" i="4"/>
  <c r="F133" i="4"/>
  <c r="F94" i="4"/>
  <c r="G107" i="4"/>
  <c r="F406" i="4"/>
  <c r="E183" i="4"/>
  <c r="E439" i="4"/>
  <c r="F310" i="4"/>
  <c r="E40" i="4"/>
  <c r="E296" i="4"/>
  <c r="F174" i="4"/>
  <c r="F408" i="4"/>
  <c r="E121" i="4"/>
  <c r="E265" i="4"/>
  <c r="F206" i="4"/>
  <c r="F371" i="4"/>
  <c r="E36" i="4"/>
  <c r="E156" i="4"/>
  <c r="E228" i="4"/>
  <c r="E292" i="4"/>
  <c r="E356" i="4"/>
  <c r="E420" i="4"/>
  <c r="G85" i="4"/>
  <c r="F150" i="4"/>
  <c r="F263" i="4"/>
  <c r="F340" i="4"/>
  <c r="F404" i="4"/>
  <c r="F468" i="4"/>
  <c r="E69" i="4"/>
  <c r="E133" i="4"/>
  <c r="E197" i="4"/>
  <c r="E261" i="4"/>
  <c r="E325" i="4"/>
  <c r="E389" i="4"/>
  <c r="E453" i="4"/>
  <c r="F386" i="4"/>
  <c r="E114" i="4"/>
  <c r="E283" i="4"/>
  <c r="E427" i="4"/>
  <c r="F393" i="4"/>
  <c r="E115" i="4"/>
  <c r="E286" i="4"/>
  <c r="E430" i="4"/>
  <c r="F394" i="4"/>
  <c r="E118" i="4"/>
  <c r="E290" i="4"/>
  <c r="E433" i="4"/>
  <c r="F401" i="4"/>
  <c r="E122" i="4"/>
  <c r="E291" i="4"/>
  <c r="E434" i="4"/>
  <c r="F402" i="4"/>
  <c r="E123" i="4"/>
  <c r="E294" i="4"/>
  <c r="E435" i="4"/>
  <c r="F409" i="4"/>
  <c r="E126" i="4"/>
  <c r="E298" i="4"/>
  <c r="E438" i="4"/>
  <c r="F442" i="4"/>
  <c r="E150" i="4"/>
  <c r="E322" i="4"/>
  <c r="E457" i="4"/>
  <c r="F466" i="4"/>
  <c r="E174" i="4"/>
  <c r="E346" i="4"/>
  <c r="N6" i="4"/>
  <c r="M23" i="4"/>
  <c r="L182" i="4"/>
  <c r="M108" i="4"/>
  <c r="N67" i="4"/>
  <c r="N34" i="4"/>
  <c r="N106" i="4"/>
  <c r="K49" i="4"/>
  <c r="K131" i="4"/>
  <c r="N69" i="4"/>
  <c r="L85" i="4"/>
  <c r="K201" i="4"/>
  <c r="M88" i="4"/>
  <c r="L328" i="4"/>
  <c r="L39" i="4"/>
  <c r="L100" i="4"/>
  <c r="L235" i="4"/>
  <c r="L99" i="4"/>
  <c r="M403" i="4"/>
  <c r="L97" i="4"/>
  <c r="N22" i="4"/>
  <c r="M19" i="4"/>
  <c r="N131" i="4"/>
  <c r="L122" i="4"/>
  <c r="N125" i="4"/>
  <c r="K129" i="4"/>
  <c r="L307" i="4"/>
  <c r="L92" i="4"/>
  <c r="N56" i="4"/>
  <c r="K18" i="4"/>
  <c r="L93" i="4"/>
  <c r="L81" i="4"/>
  <c r="N77" i="4"/>
  <c r="K159" i="4"/>
  <c r="M240" i="4"/>
  <c r="K98" i="4"/>
  <c r="M63" i="4"/>
  <c r="L103" i="4"/>
  <c r="K269" i="4"/>
  <c r="N19" i="4"/>
  <c r="L159" i="4"/>
  <c r="M99" i="4"/>
  <c r="N141" i="4"/>
  <c r="N33" i="4"/>
  <c r="N93" i="4"/>
  <c r="N208" i="4"/>
  <c r="K277" i="4"/>
  <c r="M31" i="4"/>
  <c r="K263" i="4"/>
  <c r="K166" i="4"/>
  <c r="K246" i="4"/>
  <c r="M75" i="4"/>
  <c r="L50" i="4"/>
  <c r="K59" i="4"/>
  <c r="K99" i="4"/>
  <c r="N217" i="4"/>
  <c r="M291" i="4"/>
  <c r="L140" i="4"/>
  <c r="K214" i="4"/>
  <c r="K448" i="4"/>
  <c r="K226" i="4"/>
  <c r="N467" i="4"/>
  <c r="M456" i="4"/>
  <c r="M452" i="4"/>
  <c r="K444" i="4"/>
  <c r="K422" i="4"/>
  <c r="M425" i="4"/>
  <c r="K409" i="4"/>
  <c r="K437" i="4"/>
  <c r="M437" i="4"/>
  <c r="J419" i="4"/>
  <c r="H151" i="4"/>
  <c r="H281" i="4"/>
  <c r="H98" i="4"/>
  <c r="H83" i="4"/>
  <c r="I459" i="4"/>
  <c r="H428" i="4"/>
  <c r="H45" i="4"/>
  <c r="H389" i="4"/>
  <c r="H166" i="4"/>
  <c r="G270" i="4"/>
  <c r="H422" i="4"/>
  <c r="G303" i="4"/>
  <c r="F80" i="4"/>
  <c r="I453" i="4"/>
  <c r="G248" i="4"/>
  <c r="H190" i="4"/>
  <c r="G273" i="4"/>
  <c r="F18" i="4"/>
  <c r="G60" i="4"/>
  <c r="G338" i="4"/>
  <c r="F115" i="4"/>
  <c r="G72" i="4"/>
  <c r="G347" i="4"/>
  <c r="F140" i="4"/>
  <c r="G148" i="4"/>
  <c r="G404" i="4"/>
  <c r="F181" i="4"/>
  <c r="F233" i="4"/>
  <c r="F38" i="4"/>
  <c r="F454" i="4"/>
  <c r="E199" i="4"/>
  <c r="E455" i="4"/>
  <c r="F359" i="4"/>
  <c r="E88" i="4"/>
  <c r="E344" i="4"/>
  <c r="F247" i="4"/>
  <c r="F456" i="4"/>
  <c r="E129" i="4"/>
  <c r="E313" i="4"/>
  <c r="F217" i="4"/>
  <c r="F209" i="4"/>
  <c r="F379" i="4"/>
  <c r="E44" i="4"/>
  <c r="E164" i="4"/>
  <c r="E236" i="4"/>
  <c r="E300" i="4"/>
  <c r="E364" i="4"/>
  <c r="E428" i="4"/>
  <c r="G165" i="4"/>
  <c r="F186" i="4"/>
  <c r="F274" i="4"/>
  <c r="F348" i="4"/>
  <c r="F412" i="4"/>
  <c r="E77" i="4"/>
  <c r="E141" i="4"/>
  <c r="E205" i="4"/>
  <c r="E269" i="4"/>
  <c r="E333" i="4"/>
  <c r="E397" i="4"/>
  <c r="E461" i="4"/>
  <c r="F418" i="4"/>
  <c r="E134" i="4"/>
  <c r="E306" i="4"/>
  <c r="E443" i="4"/>
  <c r="F425" i="4"/>
  <c r="E138" i="4"/>
  <c r="E307" i="4"/>
  <c r="E446" i="4"/>
  <c r="F426" i="4"/>
  <c r="E139" i="4"/>
  <c r="E310" i="4"/>
  <c r="E449" i="4"/>
  <c r="F433" i="4"/>
  <c r="E142" i="4"/>
  <c r="E314" i="4"/>
  <c r="E450" i="4"/>
  <c r="F434" i="4"/>
  <c r="E146" i="4"/>
  <c r="E315" i="4"/>
  <c r="E451" i="4"/>
  <c r="F441" i="4"/>
  <c r="E147" i="4"/>
  <c r="E318" i="4"/>
  <c r="E454" i="4"/>
  <c r="F465" i="4"/>
  <c r="E171" i="4"/>
  <c r="E342" i="4"/>
  <c r="G469" i="4"/>
  <c r="E26" i="4"/>
  <c r="E195" i="4"/>
  <c r="E362" i="4"/>
  <c r="I6" i="4"/>
  <c r="N18" i="4"/>
  <c r="M221" i="4"/>
  <c r="K313" i="4"/>
  <c r="M181" i="4"/>
  <c r="L33" i="4"/>
  <c r="M74" i="4"/>
  <c r="M62" i="4"/>
  <c r="N84" i="4"/>
  <c r="N88" i="4"/>
  <c r="K55" i="4"/>
  <c r="N132" i="4"/>
  <c r="M27" i="4"/>
  <c r="K197" i="4"/>
  <c r="K184" i="4"/>
  <c r="L69" i="4"/>
  <c r="L32" i="4"/>
  <c r="M68" i="4"/>
  <c r="N158" i="4"/>
  <c r="K38" i="4"/>
  <c r="N180" i="4"/>
  <c r="N82" i="4"/>
  <c r="L262" i="4"/>
  <c r="M206" i="4"/>
  <c r="K140" i="4"/>
  <c r="M189" i="4"/>
  <c r="M446" i="4"/>
  <c r="K170" i="4"/>
  <c r="K94" i="4"/>
  <c r="N171" i="4"/>
  <c r="K171" i="4"/>
  <c r="L111" i="4"/>
  <c r="L243" i="4"/>
  <c r="L291" i="4"/>
  <c r="L137" i="4"/>
  <c r="L242" i="4"/>
  <c r="K127" i="4"/>
  <c r="N245" i="4"/>
  <c r="N42" i="4"/>
  <c r="M51" i="4"/>
  <c r="L145" i="4"/>
  <c r="M34" i="4"/>
  <c r="L43" i="4"/>
  <c r="K116" i="4"/>
  <c r="K281" i="4"/>
  <c r="N380" i="4"/>
  <c r="M52" i="4"/>
  <c r="K53" i="4"/>
  <c r="K216" i="4"/>
  <c r="I104" i="4"/>
  <c r="H207" i="4"/>
  <c r="I310" i="4"/>
  <c r="H409" i="4"/>
  <c r="H154" i="4"/>
  <c r="H211" i="4"/>
  <c r="H109" i="4"/>
  <c r="H453" i="4"/>
  <c r="H294" i="4"/>
  <c r="G286" i="4"/>
  <c r="F63" i="4"/>
  <c r="G77" i="4"/>
  <c r="G351" i="4"/>
  <c r="F96" i="4"/>
  <c r="H118" i="4"/>
  <c r="G264" i="4"/>
  <c r="H318" i="4"/>
  <c r="G289" i="4"/>
  <c r="F66" i="4"/>
  <c r="G124" i="4"/>
  <c r="G386" i="4"/>
  <c r="F131" i="4"/>
  <c r="G93" i="4"/>
  <c r="G363" i="4"/>
  <c r="F156" i="4"/>
  <c r="G196" i="4"/>
  <c r="G452" i="4"/>
  <c r="F197" i="4"/>
  <c r="F254" i="4"/>
  <c r="F166" i="4"/>
  <c r="E247" i="4"/>
  <c r="F375" i="4"/>
  <c r="E104" i="4"/>
  <c r="E360" i="4"/>
  <c r="F268" i="4"/>
  <c r="F464" i="4"/>
  <c r="E137" i="4"/>
  <c r="E321" i="4"/>
  <c r="F281" i="4"/>
  <c r="F219" i="4"/>
  <c r="F427" i="4"/>
  <c r="E68" i="4"/>
  <c r="E172" i="4"/>
  <c r="E244" i="4"/>
  <c r="E308" i="4"/>
  <c r="E372" i="4"/>
  <c r="E436" i="4"/>
  <c r="G229" i="4"/>
  <c r="F199" i="4"/>
  <c r="F284" i="4"/>
  <c r="F356" i="4"/>
  <c r="F420" i="4"/>
  <c r="E21" i="4"/>
  <c r="E85" i="4"/>
  <c r="E149" i="4"/>
  <c r="E213" i="4"/>
  <c r="E277" i="4"/>
  <c r="E341" i="4"/>
  <c r="E405" i="4"/>
  <c r="E469" i="4"/>
  <c r="F449" i="4"/>
  <c r="E155" i="4"/>
  <c r="E326" i="4"/>
  <c r="E459" i="4"/>
  <c r="F450" i="4"/>
  <c r="E158" i="4"/>
  <c r="E330" i="4"/>
  <c r="E462" i="4"/>
  <c r="F453" i="4"/>
  <c r="E162" i="4"/>
  <c r="E331" i="4"/>
  <c r="E465" i="4"/>
  <c r="F457" i="4"/>
  <c r="E163" i="4"/>
  <c r="E334" i="4"/>
  <c r="E466" i="4"/>
  <c r="F458" i="4"/>
  <c r="E166" i="4"/>
  <c r="E338" i="4"/>
  <c r="E467" i="4"/>
  <c r="F461" i="4"/>
  <c r="E170" i="4"/>
  <c r="E339" i="4"/>
  <c r="G405" i="4"/>
  <c r="E22" i="4"/>
  <c r="E194" i="4"/>
  <c r="E361" i="4"/>
  <c r="F239" i="4"/>
  <c r="E46" i="4"/>
  <c r="E218" i="4"/>
  <c r="E378" i="4"/>
  <c r="J6" i="4"/>
  <c r="L6" i="4"/>
  <c r="H6" i="4"/>
  <c r="M83" i="4"/>
  <c r="M176" i="4"/>
  <c r="K130" i="4"/>
  <c r="N160" i="4"/>
  <c r="M211" i="4"/>
  <c r="L317" i="4"/>
  <c r="N232" i="4"/>
  <c r="K445" i="4"/>
  <c r="K50" i="4"/>
  <c r="M25" i="4"/>
  <c r="K77" i="4"/>
  <c r="M210" i="4"/>
  <c r="M213" i="4"/>
  <c r="K215" i="4"/>
  <c r="M203" i="4"/>
  <c r="M109" i="4"/>
  <c r="N108" i="4"/>
  <c r="K66" i="4"/>
  <c r="N68" i="4"/>
  <c r="N95" i="4"/>
  <c r="K249" i="4"/>
  <c r="M105" i="4"/>
  <c r="M238" i="4"/>
  <c r="K305" i="4"/>
  <c r="N47" i="4"/>
  <c r="K160" i="4"/>
  <c r="K20" i="4"/>
  <c r="L296" i="4"/>
  <c r="M148" i="4"/>
  <c r="N398" i="4"/>
  <c r="L89" i="4"/>
  <c r="M57" i="4"/>
  <c r="K147" i="4"/>
  <c r="K22" i="4"/>
  <c r="L52" i="4"/>
  <c r="N27" i="4"/>
  <c r="K45" i="4"/>
  <c r="K44" i="4"/>
  <c r="K86" i="4"/>
  <c r="L141" i="4"/>
  <c r="M119" i="4"/>
  <c r="L255" i="4"/>
  <c r="M107" i="4"/>
  <c r="L325" i="4"/>
  <c r="N48" i="4"/>
  <c r="K191" i="4"/>
  <c r="M386" i="4"/>
  <c r="M146" i="4"/>
  <c r="N136" i="4"/>
  <c r="M134" i="4"/>
  <c r="M155" i="4"/>
  <c r="K276" i="4"/>
  <c r="K337" i="4"/>
  <c r="L206" i="4"/>
  <c r="M276" i="4"/>
  <c r="M468" i="4"/>
  <c r="K469" i="4"/>
  <c r="L442" i="4"/>
  <c r="M434" i="4"/>
  <c r="K431" i="4"/>
  <c r="N414" i="4"/>
  <c r="L447" i="4"/>
  <c r="M427" i="4"/>
  <c r="K465" i="4"/>
  <c r="K396" i="4"/>
  <c r="N446" i="4"/>
  <c r="L459" i="4"/>
  <c r="M389" i="4"/>
  <c r="L383" i="4"/>
  <c r="K446" i="4"/>
  <c r="N376" i="4"/>
  <c r="K390" i="4"/>
  <c r="N363" i="4"/>
  <c r="M409" i="4"/>
  <c r="C232" i="4"/>
  <c r="I228" i="4"/>
  <c r="I159" i="4"/>
  <c r="I192" i="4"/>
  <c r="H335" i="4"/>
  <c r="H112" i="4"/>
  <c r="I428" i="4"/>
  <c r="H425" i="4"/>
  <c r="H282" i="4"/>
  <c r="H227" i="4"/>
  <c r="H44" i="4"/>
  <c r="J55" i="4"/>
  <c r="H133" i="4"/>
  <c r="H469" i="4"/>
  <c r="G55" i="4"/>
  <c r="G334" i="4"/>
  <c r="F79" i="4"/>
  <c r="G99" i="4"/>
  <c r="G367" i="4"/>
  <c r="F144" i="4"/>
  <c r="H458" i="4"/>
  <c r="G312" i="4"/>
  <c r="F41" i="4"/>
  <c r="G59" i="4"/>
  <c r="G337" i="4"/>
  <c r="F82" i="4"/>
  <c r="G145" i="4"/>
  <c r="G402" i="4"/>
  <c r="F179" i="4"/>
  <c r="G155" i="4"/>
  <c r="G411" i="4"/>
  <c r="H86" i="4"/>
  <c r="G212" i="4"/>
  <c r="G468" i="4"/>
  <c r="F245" i="4"/>
  <c r="F317" i="4"/>
  <c r="F244" i="4"/>
  <c r="E263" i="4"/>
  <c r="G253" i="4"/>
  <c r="F423" i="4"/>
  <c r="E152" i="4"/>
  <c r="E408" i="4"/>
  <c r="F328" i="4"/>
  <c r="E185" i="4"/>
  <c r="E329" i="4"/>
  <c r="F291" i="4"/>
  <c r="F230" i="4"/>
  <c r="F435" i="4"/>
  <c r="E92" i="4"/>
  <c r="E188" i="4"/>
  <c r="E252" i="4"/>
  <c r="E316" i="4"/>
  <c r="E380" i="4"/>
  <c r="E444" i="4"/>
  <c r="G293" i="4"/>
  <c r="F210" i="4"/>
  <c r="F295" i="4"/>
  <c r="F364" i="4"/>
  <c r="F428" i="4"/>
  <c r="E29" i="4"/>
  <c r="E93" i="4"/>
  <c r="E157" i="4"/>
  <c r="E221" i="4"/>
  <c r="E285" i="4"/>
  <c r="E349" i="4"/>
  <c r="E413" i="4"/>
  <c r="H222" i="4"/>
  <c r="F469" i="4"/>
  <c r="E178" i="4"/>
  <c r="E347" i="4"/>
  <c r="G64" i="4"/>
  <c r="E179" i="4"/>
  <c r="E350" i="4"/>
  <c r="G149" i="4"/>
  <c r="E182" i="4"/>
  <c r="E353" i="4"/>
  <c r="G213" i="4"/>
  <c r="E186" i="4"/>
  <c r="E354" i="4"/>
  <c r="G277" i="4"/>
  <c r="E18" i="4"/>
  <c r="E187" i="4"/>
  <c r="E355" i="4"/>
  <c r="G341" i="4"/>
  <c r="E19" i="4"/>
  <c r="E190" i="4"/>
  <c r="E358" i="4"/>
  <c r="F228" i="4"/>
  <c r="E43" i="4"/>
  <c r="E214" i="4"/>
  <c r="E377" i="4"/>
  <c r="F321" i="4"/>
  <c r="E67" i="4"/>
  <c r="E238" i="4"/>
  <c r="E394" i="4"/>
  <c r="M120" i="4"/>
  <c r="L64" i="4"/>
  <c r="N29" i="4"/>
  <c r="N172" i="4"/>
  <c r="L127" i="4"/>
  <c r="K142" i="4"/>
  <c r="K95" i="4"/>
  <c r="M356" i="4"/>
  <c r="L116" i="4"/>
  <c r="M117" i="4"/>
  <c r="L22" i="4"/>
  <c r="M90" i="4"/>
  <c r="K176" i="4"/>
  <c r="N112" i="4"/>
  <c r="M230" i="4"/>
  <c r="K350" i="4"/>
  <c r="L79" i="4"/>
  <c r="L125" i="4"/>
  <c r="K144" i="4"/>
  <c r="N116" i="4"/>
  <c r="N367" i="4"/>
  <c r="L188" i="4"/>
  <c r="M53" i="4"/>
  <c r="K71" i="4"/>
  <c r="N70" i="4"/>
  <c r="L82" i="4"/>
  <c r="N43" i="4"/>
  <c r="N182" i="4"/>
  <c r="N130" i="4"/>
  <c r="M24" i="4"/>
  <c r="L102" i="4"/>
  <c r="M130" i="4"/>
  <c r="M37" i="4"/>
  <c r="K85" i="4"/>
  <c r="N60" i="4"/>
  <c r="N134" i="4"/>
  <c r="K87" i="4"/>
  <c r="N97" i="4"/>
  <c r="K264" i="4"/>
  <c r="N178" i="4"/>
  <c r="N272" i="4"/>
  <c r="M84" i="4"/>
  <c r="K132" i="4"/>
  <c r="N205" i="4"/>
  <c r="L58" i="4"/>
  <c r="K117" i="4"/>
  <c r="L49" i="4"/>
  <c r="M49" i="4"/>
  <c r="M192" i="4"/>
  <c r="N220" i="4"/>
  <c r="K379" i="4"/>
  <c r="K260" i="4"/>
  <c r="K188" i="4"/>
  <c r="N424" i="4"/>
  <c r="N463" i="4"/>
  <c r="L464" i="4"/>
  <c r="N432" i="4"/>
  <c r="N429" i="4"/>
  <c r="M465" i="4"/>
  <c r="L401" i="4"/>
  <c r="M442" i="4"/>
  <c r="N422" i="4"/>
  <c r="M455" i="4"/>
  <c r="L419" i="4"/>
  <c r="L449" i="4"/>
  <c r="K432" i="4"/>
  <c r="L378" i="4"/>
  <c r="M375" i="4"/>
  <c r="M436" i="4"/>
  <c r="N403" i="4"/>
  <c r="L385" i="4"/>
  <c r="K428" i="4"/>
  <c r="N396" i="4"/>
  <c r="J437" i="4"/>
  <c r="H168" i="4"/>
  <c r="H213" i="4"/>
  <c r="F130" i="4"/>
  <c r="G260" i="4"/>
  <c r="F266" i="4"/>
  <c r="E424" i="4"/>
  <c r="E201" i="4"/>
  <c r="F443" i="4"/>
  <c r="E268" i="4"/>
  <c r="G421" i="4"/>
  <c r="F444" i="4"/>
  <c r="E229" i="4"/>
  <c r="F70" i="4"/>
  <c r="F134" i="4"/>
  <c r="E382" i="4"/>
  <c r="E369" i="4"/>
  <c r="E227" i="4"/>
  <c r="E230" i="4"/>
  <c r="E234" i="4"/>
  <c r="E258" i="4"/>
  <c r="E282" i="4"/>
  <c r="N257" i="4"/>
  <c r="M372" i="4"/>
  <c r="K134" i="4"/>
  <c r="K82" i="4"/>
  <c r="K105" i="4"/>
  <c r="N110" i="4"/>
  <c r="K75" i="4"/>
  <c r="L130" i="4"/>
  <c r="K91" i="4"/>
  <c r="N96" i="4"/>
  <c r="M111" i="4"/>
  <c r="L167" i="4"/>
  <c r="M103" i="4"/>
  <c r="N31" i="4"/>
  <c r="N104" i="4"/>
  <c r="L183" i="4"/>
  <c r="M272" i="4"/>
  <c r="N454" i="4"/>
  <c r="K449" i="4"/>
  <c r="L432" i="4"/>
  <c r="M405" i="4"/>
  <c r="K415" i="4"/>
  <c r="K468" i="4"/>
  <c r="L395" i="4"/>
  <c r="M464" i="4"/>
  <c r="N441" i="4"/>
  <c r="N401" i="4"/>
  <c r="K450" i="4"/>
  <c r="N420" i="4"/>
  <c r="K457" i="4"/>
  <c r="L466" i="4"/>
  <c r="M460" i="4"/>
  <c r="K384" i="4"/>
  <c r="K331" i="4"/>
  <c r="K461" i="4"/>
  <c r="L379" i="4"/>
  <c r="K372" i="4"/>
  <c r="L433" i="4"/>
  <c r="N387" i="4"/>
  <c r="K363" i="4"/>
  <c r="K349" i="4"/>
  <c r="K374" i="4"/>
  <c r="K355" i="4"/>
  <c r="M355" i="4"/>
  <c r="M305" i="4"/>
  <c r="L313" i="4"/>
  <c r="N353" i="4"/>
  <c r="M307" i="4"/>
  <c r="L305" i="4"/>
  <c r="N329" i="4"/>
  <c r="N434" i="4"/>
  <c r="M350" i="4"/>
  <c r="K317" i="4"/>
  <c r="L281" i="4"/>
  <c r="L339" i="4"/>
  <c r="N397" i="4"/>
  <c r="N310" i="4"/>
  <c r="L333" i="4"/>
  <c r="K271" i="4"/>
  <c r="N466" i="4"/>
  <c r="L365" i="4"/>
  <c r="K408" i="4"/>
  <c r="M284" i="4"/>
  <c r="N273" i="4"/>
  <c r="K258" i="4"/>
  <c r="N254" i="4"/>
  <c r="M462" i="4"/>
  <c r="M367" i="4"/>
  <c r="N370" i="4"/>
  <c r="N345" i="4"/>
  <c r="N230" i="4"/>
  <c r="N207" i="4"/>
  <c r="M183" i="4"/>
  <c r="N456" i="4"/>
  <c r="N280" i="4"/>
  <c r="N259" i="4"/>
  <c r="L240" i="4"/>
  <c r="L201" i="4"/>
  <c r="M229" i="4"/>
  <c r="K438" i="4"/>
  <c r="K309" i="4"/>
  <c r="M287" i="4"/>
  <c r="L309" i="4"/>
  <c r="N283" i="4"/>
  <c r="L191" i="4"/>
  <c r="N209" i="4"/>
  <c r="M406" i="4"/>
  <c r="K334" i="4"/>
  <c r="N309" i="4"/>
  <c r="N294" i="4"/>
  <c r="K238" i="4"/>
  <c r="M217" i="4"/>
  <c r="N236" i="4"/>
  <c r="M247" i="4"/>
  <c r="M396" i="4"/>
  <c r="L332" i="4"/>
  <c r="N416" i="4"/>
  <c r="M225" i="4"/>
  <c r="M201" i="4"/>
  <c r="N147" i="4"/>
  <c r="M428" i="4"/>
  <c r="M224" i="4"/>
  <c r="N197" i="4"/>
  <c r="K181" i="4"/>
  <c r="M143" i="4"/>
  <c r="N140" i="4"/>
  <c r="L330" i="4"/>
  <c r="M365" i="4"/>
  <c r="N212" i="4"/>
  <c r="K275" i="4"/>
  <c r="N210" i="4"/>
  <c r="K203" i="4"/>
  <c r="N233" i="4"/>
  <c r="M226" i="4"/>
  <c r="N256" i="4"/>
  <c r="N258" i="4"/>
  <c r="N170" i="4"/>
  <c r="N201" i="4"/>
  <c r="L123" i="4"/>
  <c r="L404" i="4"/>
  <c r="K221" i="4"/>
  <c r="N177" i="4"/>
  <c r="N163" i="4"/>
  <c r="M254" i="4"/>
  <c r="L226" i="4"/>
  <c r="M95" i="4"/>
  <c r="N152" i="4"/>
  <c r="M153" i="4"/>
  <c r="L212" i="4"/>
  <c r="N135" i="4"/>
  <c r="M94" i="4"/>
  <c r="K267" i="4"/>
  <c r="N306" i="4"/>
  <c r="N122" i="4"/>
  <c r="L121" i="4"/>
  <c r="M144" i="4"/>
  <c r="H296" i="4"/>
  <c r="H338" i="4"/>
  <c r="H172" i="4"/>
  <c r="F127" i="4"/>
  <c r="F160" i="4"/>
  <c r="F57" i="4"/>
  <c r="F146" i="4"/>
  <c r="G276" i="4"/>
  <c r="F326" i="4"/>
  <c r="G381" i="4"/>
  <c r="H94" i="4"/>
  <c r="G205" i="4"/>
  <c r="F467" i="4"/>
  <c r="E324" i="4"/>
  <c r="F220" i="4"/>
  <c r="E237" i="4"/>
  <c r="F250" i="4"/>
  <c r="F260" i="4"/>
  <c r="F180" i="4"/>
  <c r="E385" i="4"/>
  <c r="E370" i="4"/>
  <c r="E371" i="4"/>
  <c r="E374" i="4"/>
  <c r="E393" i="4"/>
  <c r="E410" i="4"/>
  <c r="G6" i="4"/>
  <c r="L165" i="4"/>
  <c r="N260" i="4"/>
  <c r="K118" i="4"/>
  <c r="M20" i="4"/>
  <c r="K63" i="4"/>
  <c r="L142" i="4"/>
  <c r="N86" i="4"/>
  <c r="N23" i="4"/>
  <c r="M223" i="4"/>
  <c r="M55" i="4"/>
  <c r="N153" i="4"/>
  <c r="N155" i="4"/>
  <c r="K46" i="4"/>
  <c r="K122" i="4"/>
  <c r="K102" i="4"/>
  <c r="M64" i="4"/>
  <c r="M209" i="4"/>
  <c r="L312" i="4"/>
  <c r="N447" i="4"/>
  <c r="M439" i="4"/>
  <c r="K430" i="4"/>
  <c r="L409" i="4"/>
  <c r="K406" i="4"/>
  <c r="M458" i="4"/>
  <c r="L389" i="4"/>
  <c r="N462" i="4"/>
  <c r="N408" i="4"/>
  <c r="M438" i="4"/>
  <c r="M440" i="4"/>
  <c r="N413" i="4"/>
  <c r="N407" i="4"/>
  <c r="N395" i="4"/>
  <c r="N460" i="4"/>
  <c r="K370" i="4"/>
  <c r="M430" i="4"/>
  <c r="K454" i="4"/>
  <c r="L357" i="4"/>
  <c r="M338" i="4"/>
  <c r="K463" i="4"/>
  <c r="M376" i="4"/>
  <c r="N340" i="4"/>
  <c r="N443" i="4"/>
  <c r="K387" i="4"/>
  <c r="K440" i="4"/>
  <c r="N411" i="4"/>
  <c r="N300" i="4"/>
  <c r="M308" i="4"/>
  <c r="L326" i="4"/>
  <c r="K301" i="4"/>
  <c r="K294" i="4"/>
  <c r="M318" i="4"/>
  <c r="L430" i="4"/>
  <c r="M345" i="4"/>
  <c r="M351" i="4"/>
  <c r="L403" i="4"/>
  <c r="M296" i="4"/>
  <c r="K441" i="4"/>
  <c r="M299" i="4"/>
  <c r="L297" i="4"/>
  <c r="L266" i="4"/>
  <c r="N412" i="4"/>
  <c r="L467" i="4"/>
  <c r="M347" i="4"/>
  <c r="K278" i="4"/>
  <c r="M267" i="4"/>
  <c r="L253" i="4"/>
  <c r="L341" i="4"/>
  <c r="L355" i="4"/>
  <c r="L318" i="4"/>
  <c r="N335" i="4"/>
  <c r="K296" i="4"/>
  <c r="L224" i="4"/>
  <c r="M319" i="4"/>
  <c r="K173" i="4"/>
  <c r="N332" i="4"/>
  <c r="L323" i="4"/>
  <c r="K242" i="4"/>
  <c r="M364" i="4"/>
  <c r="M196" i="4"/>
  <c r="L203" i="4"/>
  <c r="K467" i="4"/>
  <c r="K367" i="4"/>
  <c r="K274" i="4"/>
  <c r="K298" i="4"/>
  <c r="M270" i="4"/>
  <c r="K175" i="4"/>
  <c r="L181" i="4"/>
  <c r="M352" i="4"/>
  <c r="M385" i="4"/>
  <c r="M298" i="4"/>
  <c r="L272" i="4"/>
  <c r="L233" i="4"/>
  <c r="N200" i="4"/>
  <c r="L207" i="4"/>
  <c r="K219" i="4"/>
  <c r="L342" i="4"/>
  <c r="K308" i="4"/>
  <c r="N301" i="4"/>
  <c r="K212" i="4"/>
  <c r="N184" i="4"/>
  <c r="K136" i="4"/>
  <c r="M366" i="4"/>
  <c r="K261" i="4"/>
  <c r="K186" i="4"/>
  <c r="N169" i="4"/>
  <c r="N138" i="4"/>
  <c r="L218" i="4"/>
  <c r="K327" i="4"/>
  <c r="N330" i="4"/>
  <c r="M311" i="4"/>
  <c r="N218" i="4"/>
  <c r="K199" i="4"/>
  <c r="K162" i="4"/>
  <c r="M194" i="4"/>
  <c r="L277" i="4"/>
  <c r="K196" i="4"/>
  <c r="M216" i="4"/>
  <c r="K121" i="4"/>
  <c r="L169" i="4"/>
  <c r="K320" i="4"/>
  <c r="M340" i="4"/>
  <c r="M288" i="4"/>
  <c r="M166" i="4"/>
  <c r="M123" i="4"/>
  <c r="K232" i="4"/>
  <c r="K179" i="4"/>
  <c r="N78" i="4"/>
  <c r="K141" i="4"/>
  <c r="M96" i="4"/>
  <c r="L144" i="4"/>
  <c r="N87" i="4"/>
  <c r="N50" i="4"/>
  <c r="L286" i="4"/>
  <c r="M195" i="4"/>
  <c r="K330" i="4"/>
  <c r="L115" i="4"/>
  <c r="M125" i="4"/>
  <c r="N124" i="4"/>
  <c r="M93" i="4"/>
  <c r="M30" i="4"/>
  <c r="K202" i="4"/>
  <c r="N21" i="4"/>
  <c r="L80" i="4"/>
  <c r="L282" i="4"/>
  <c r="N216" i="4"/>
  <c r="K224" i="4"/>
  <c r="N307" i="4"/>
  <c r="M162" i="4"/>
  <c r="N298" i="4"/>
  <c r="K195" i="4"/>
  <c r="K148" i="4"/>
  <c r="M177" i="4"/>
  <c r="I134" i="4"/>
  <c r="H188" i="4"/>
  <c r="G62" i="4"/>
  <c r="F143" i="4"/>
  <c r="F208" i="4"/>
  <c r="F105" i="4"/>
  <c r="G194" i="4"/>
  <c r="G171" i="4"/>
  <c r="F203" i="4"/>
  <c r="F336" i="4"/>
  <c r="G269" i="4"/>
  <c r="E332" i="4"/>
  <c r="F231" i="4"/>
  <c r="E37" i="4"/>
  <c r="E293" i="4"/>
  <c r="E27" i="4"/>
  <c r="F271" i="4"/>
  <c r="F196" i="4"/>
  <c r="E386" i="4"/>
  <c r="E387" i="4"/>
  <c r="E390" i="4"/>
  <c r="E409" i="4"/>
  <c r="E426" i="4"/>
  <c r="M255" i="4"/>
  <c r="L136" i="4"/>
  <c r="K25" i="4"/>
  <c r="M115" i="4"/>
  <c r="M61" i="4"/>
  <c r="K57" i="4"/>
  <c r="M170" i="4"/>
  <c r="N39" i="4"/>
  <c r="L213" i="4"/>
  <c r="K32" i="4"/>
  <c r="L143" i="4"/>
  <c r="N338" i="4"/>
  <c r="K156" i="4"/>
  <c r="L104" i="4"/>
  <c r="M48" i="4"/>
  <c r="L232" i="4"/>
  <c r="K436" i="4"/>
  <c r="K427" i="4"/>
  <c r="K464" i="4"/>
  <c r="L425" i="4"/>
  <c r="M448" i="4"/>
  <c r="K424" i="4"/>
  <c r="K453" i="4"/>
  <c r="M415" i="4"/>
  <c r="L465" i="4"/>
  <c r="L400" i="4"/>
  <c r="M412" i="4"/>
  <c r="L448" i="4"/>
  <c r="M391" i="4"/>
  <c r="M394" i="4"/>
  <c r="K371" i="4"/>
  <c r="L406" i="4"/>
  <c r="M360" i="4"/>
  <c r="M362" i="4"/>
  <c r="L462" i="4"/>
  <c r="K394" i="4"/>
  <c r="N333" i="4"/>
  <c r="L426" i="4"/>
  <c r="M388" i="4"/>
  <c r="M329" i="4"/>
  <c r="M451" i="4"/>
  <c r="K362" i="4"/>
  <c r="M411" i="4"/>
  <c r="L372" i="4"/>
  <c r="K401" i="4"/>
  <c r="N303" i="4"/>
  <c r="N357" i="4"/>
  <c r="K455" i="4"/>
  <c r="N271" i="4"/>
  <c r="N291" i="4"/>
  <c r="L399" i="4"/>
  <c r="L334" i="4"/>
  <c r="K343" i="4"/>
  <c r="N354" i="4"/>
  <c r="L283" i="4"/>
  <c r="L373" i="4"/>
  <c r="K392" i="4"/>
  <c r="K286" i="4"/>
  <c r="L408" i="4"/>
  <c r="M457" i="4"/>
  <c r="L416" i="4"/>
  <c r="N324" i="4"/>
  <c r="M416" i="4"/>
  <c r="K252" i="4"/>
  <c r="M248" i="4"/>
  <c r="K328" i="4"/>
  <c r="L391" i="4"/>
  <c r="K307" i="4"/>
  <c r="K303" i="4"/>
  <c r="K273" i="4"/>
  <c r="L369" i="4"/>
  <c r="M261" i="4"/>
  <c r="L168" i="4"/>
  <c r="K335" i="4"/>
  <c r="K288" i="4"/>
  <c r="K439" i="4"/>
  <c r="N317" i="4"/>
  <c r="N191" i="4"/>
  <c r="M186" i="4"/>
  <c r="M454" i="4"/>
  <c r="N346" i="4"/>
  <c r="N221" i="4"/>
  <c r="M290" i="4"/>
  <c r="K230" i="4"/>
  <c r="L170" i="4"/>
  <c r="L176" i="4"/>
  <c r="L435" i="4"/>
  <c r="M357" i="4"/>
  <c r="N290" i="4"/>
  <c r="L248" i="4"/>
  <c r="M228" i="4"/>
  <c r="K189" i="4"/>
  <c r="N190" i="4"/>
  <c r="L202" i="4"/>
  <c r="M297" i="4"/>
  <c r="L261" i="4"/>
  <c r="K262" i="4"/>
  <c r="L195" i="4"/>
  <c r="K169" i="4"/>
  <c r="L119" i="4"/>
  <c r="L359" i="4"/>
  <c r="N238" i="4"/>
  <c r="M382" i="4"/>
  <c r="K357" i="4"/>
  <c r="M343" i="4"/>
  <c r="K174" i="4"/>
  <c r="K287" i="4"/>
  <c r="L209" i="4"/>
  <c r="L280" i="4"/>
  <c r="M174" i="4"/>
  <c r="M182" i="4"/>
  <c r="M145" i="4"/>
  <c r="L422" i="4"/>
  <c r="M281" i="4"/>
  <c r="N336" i="4"/>
  <c r="M197" i="4"/>
  <c r="L285" i="4"/>
  <c r="M161" i="4"/>
  <c r="M222" i="4"/>
  <c r="N251" i="4"/>
  <c r="N263" i="4"/>
  <c r="N196" i="4"/>
  <c r="M429" i="4"/>
  <c r="N189" i="4"/>
  <c r="N161" i="4"/>
  <c r="K67" i="4"/>
  <c r="L90" i="4"/>
  <c r="L68" i="4"/>
  <c r="M69" i="4"/>
  <c r="K54" i="4"/>
  <c r="N425" i="4"/>
  <c r="I295" i="4"/>
  <c r="H351" i="4"/>
  <c r="G76" i="4"/>
  <c r="G159" i="4"/>
  <c r="G43" i="4"/>
  <c r="G80" i="4"/>
  <c r="G210" i="4"/>
  <c r="G219" i="4"/>
  <c r="F53" i="4"/>
  <c r="F439" i="4"/>
  <c r="F344" i="4"/>
  <c r="F302" i="4"/>
  <c r="E100" i="4"/>
  <c r="E388" i="4"/>
  <c r="F306" i="4"/>
  <c r="E45" i="4"/>
  <c r="E301" i="4"/>
  <c r="E50" i="4"/>
  <c r="E30" i="4"/>
  <c r="F282" i="4"/>
  <c r="F207" i="4"/>
  <c r="F218" i="4"/>
  <c r="F314" i="4"/>
  <c r="F353" i="4"/>
  <c r="L108" i="4"/>
  <c r="N248" i="4"/>
  <c r="N35" i="4"/>
  <c r="L396" i="4"/>
  <c r="K124" i="4"/>
  <c r="N142" i="4"/>
  <c r="M349" i="4"/>
  <c r="M56" i="4"/>
  <c r="K172" i="4"/>
  <c r="L161" i="4"/>
  <c r="L62" i="4"/>
  <c r="L151" i="4"/>
  <c r="M303" i="4"/>
  <c r="K58" i="4"/>
  <c r="M277" i="4"/>
  <c r="K421" i="4"/>
  <c r="K419" i="4"/>
  <c r="K456" i="4"/>
  <c r="N419" i="4"/>
  <c r="L456" i="4"/>
  <c r="M395" i="4"/>
  <c r="M443" i="4"/>
  <c r="K402" i="4"/>
  <c r="N448" i="4"/>
  <c r="M381" i="4"/>
  <c r="K399" i="4"/>
  <c r="N438" i="4"/>
  <c r="K414" i="4"/>
  <c r="K385" i="4"/>
  <c r="L366" i="4"/>
  <c r="N405" i="4"/>
  <c r="M397" i="4"/>
  <c r="L351" i="4"/>
  <c r="N436" i="4"/>
  <c r="K368" i="4"/>
  <c r="L360" i="4"/>
  <c r="M449" i="4"/>
  <c r="M378" i="4"/>
  <c r="K418" i="4"/>
  <c r="M444" i="4"/>
  <c r="N457" i="4"/>
  <c r="N385" i="4"/>
  <c r="N362" i="4"/>
  <c r="N381" i="4"/>
  <c r="N440" i="4"/>
  <c r="M346" i="4"/>
  <c r="K323" i="4"/>
  <c r="K369" i="4"/>
  <c r="M278" i="4"/>
  <c r="L411" i="4"/>
  <c r="N365" i="4"/>
  <c r="N328" i="4"/>
  <c r="N326" i="4"/>
  <c r="K270" i="4"/>
  <c r="M374" i="4"/>
  <c r="K361" i="4"/>
  <c r="L450" i="4"/>
  <c r="N351" i="4"/>
  <c r="K412" i="4"/>
  <c r="M387" i="4"/>
  <c r="M313" i="4"/>
  <c r="L336" i="4"/>
  <c r="L247" i="4"/>
  <c r="N243" i="4"/>
  <c r="K420" i="4"/>
  <c r="K339" i="4"/>
  <c r="N377" i="4"/>
  <c r="M293" i="4"/>
  <c r="M232" i="4"/>
  <c r="K300" i="4"/>
  <c r="L210" i="4"/>
  <c r="L455" i="4"/>
  <c r="L347" i="4"/>
  <c r="L263" i="4"/>
  <c r="M335" i="4"/>
  <c r="L284" i="4"/>
  <c r="L337" i="4"/>
  <c r="K285" i="4"/>
  <c r="L420" i="4"/>
  <c r="L273" i="4"/>
  <c r="K358" i="4"/>
  <c r="L256" i="4"/>
  <c r="L225" i="4"/>
  <c r="M165" i="4"/>
  <c r="M171" i="4"/>
  <c r="M330" i="4"/>
  <c r="K302" i="4"/>
  <c r="M256" i="4"/>
  <c r="K237" i="4"/>
  <c r="N223" i="4"/>
  <c r="L178" i="4"/>
  <c r="M179" i="4"/>
  <c r="N185" i="4"/>
  <c r="M324" i="4"/>
  <c r="K250" i="4"/>
  <c r="M252" i="4"/>
  <c r="L171" i="4"/>
  <c r="L164" i="4"/>
  <c r="K114" i="4"/>
  <c r="M359" i="4"/>
  <c r="M227" i="4"/>
  <c r="N339" i="4"/>
  <c r="L271" i="4"/>
  <c r="L299" i="4"/>
  <c r="M164" i="4"/>
  <c r="N297" i="4"/>
  <c r="N199" i="4"/>
  <c r="M257" i="4"/>
  <c r="L352" i="4"/>
  <c r="K177" i="4"/>
  <c r="N128" i="4"/>
  <c r="L350" i="4"/>
  <c r="N359" i="4"/>
  <c r="M214" i="4"/>
  <c r="M190" i="4"/>
  <c r="C279" i="4"/>
  <c r="I130" i="4"/>
  <c r="H355" i="4"/>
  <c r="J357" i="4"/>
  <c r="G140" i="4"/>
  <c r="G175" i="4"/>
  <c r="G111" i="4"/>
  <c r="G144" i="4"/>
  <c r="G450" i="4"/>
  <c r="G427" i="4"/>
  <c r="F261" i="4"/>
  <c r="E55" i="4"/>
  <c r="G285" i="4"/>
  <c r="E108" i="4"/>
  <c r="E396" i="4"/>
  <c r="F316" i="4"/>
  <c r="E101" i="4"/>
  <c r="E357" i="4"/>
  <c r="E198" i="4"/>
  <c r="E51" i="4"/>
  <c r="E34" i="4"/>
  <c r="F292" i="4"/>
  <c r="F303" i="4"/>
  <c r="F346" i="4"/>
  <c r="F385" i="4"/>
  <c r="D6" i="4"/>
  <c r="N157" i="4"/>
  <c r="K48" i="4"/>
  <c r="N32" i="4"/>
  <c r="L124" i="4"/>
  <c r="L46" i="4"/>
  <c r="L173" i="4"/>
  <c r="N64" i="4"/>
  <c r="K125" i="4"/>
  <c r="K41" i="4"/>
  <c r="N268" i="4"/>
  <c r="M28" i="4"/>
  <c r="K207" i="4"/>
  <c r="M67" i="4"/>
  <c r="K240" i="4"/>
  <c r="M129" i="4"/>
  <c r="L362" i="4"/>
  <c r="N464" i="4"/>
  <c r="L439" i="4"/>
  <c r="K405" i="4"/>
  <c r="L418" i="4"/>
  <c r="N439" i="4"/>
  <c r="N379" i="4"/>
  <c r="M469" i="4"/>
  <c r="M380" i="4"/>
  <c r="L438" i="4"/>
  <c r="N458" i="4"/>
  <c r="K388" i="4"/>
  <c r="L441" i="4"/>
  <c r="N426" i="4"/>
  <c r="M377" i="4"/>
  <c r="M361" i="4"/>
  <c r="M413" i="4"/>
  <c r="M358" i="4"/>
  <c r="K340" i="4"/>
  <c r="L410" i="4"/>
  <c r="M369" i="4"/>
  <c r="N350" i="4"/>
  <c r="L414" i="4"/>
  <c r="L349" i="4"/>
  <c r="N388" i="4"/>
  <c r="N399" i="4"/>
  <c r="L371" i="4"/>
  <c r="K364" i="4"/>
  <c r="L338" i="4"/>
  <c r="N368" i="4"/>
  <c r="K442" i="4"/>
  <c r="L335" i="4"/>
  <c r="L434" i="4"/>
  <c r="K341" i="4"/>
  <c r="K236" i="4"/>
  <c r="L376" i="4"/>
  <c r="M354" i="4"/>
  <c r="N316" i="4"/>
  <c r="K311" i="4"/>
  <c r="K460" i="4"/>
  <c r="K354" i="4"/>
  <c r="N342" i="4"/>
  <c r="L364" i="4"/>
  <c r="N282" i="4"/>
  <c r="M404" i="4"/>
  <c r="K348" i="4"/>
  <c r="L302" i="4"/>
  <c r="K279" i="4"/>
  <c r="M242" i="4"/>
  <c r="N315" i="4"/>
  <c r="K411" i="4"/>
  <c r="M370" i="4"/>
  <c r="N337" i="4"/>
  <c r="N465" i="4"/>
  <c r="L221" i="4"/>
  <c r="M279" i="4"/>
  <c r="N193" i="4"/>
  <c r="M433" i="4"/>
  <c r="N319" i="4"/>
  <c r="N253" i="4"/>
  <c r="N299" i="4"/>
  <c r="N265" i="4"/>
  <c r="N314" i="4"/>
  <c r="K251" i="4"/>
  <c r="N369" i="4"/>
  <c r="K319" i="4"/>
  <c r="M314" i="4"/>
  <c r="K245" i="4"/>
  <c r="M220" i="4"/>
  <c r="L375" i="4"/>
  <c r="N430" i="4"/>
  <c r="L374" i="4"/>
  <c r="K295" i="4"/>
  <c r="L245" i="4"/>
  <c r="M336" i="4"/>
  <c r="M407" i="4"/>
  <c r="M173" i="4"/>
  <c r="N174" i="4"/>
  <c r="K259" i="4"/>
  <c r="N279" i="4"/>
  <c r="N227" i="4"/>
  <c r="L193" i="4"/>
  <c r="M289" i="4"/>
  <c r="M159" i="4"/>
  <c r="L109" i="4"/>
  <c r="N288" i="4"/>
  <c r="L249" i="4"/>
  <c r="M263" i="4"/>
  <c r="K211" i="4"/>
  <c r="K272" i="4"/>
  <c r="L147" i="4"/>
  <c r="M250" i="4"/>
  <c r="L423" i="4"/>
  <c r="L219" i="4"/>
  <c r="N322" i="4"/>
  <c r="L172" i="4"/>
  <c r="L117" i="4"/>
  <c r="N386" i="4"/>
  <c r="K289" i="4"/>
  <c r="L354" i="4"/>
  <c r="M341" i="4"/>
  <c r="K210" i="4"/>
  <c r="K133" i="4"/>
  <c r="L177" i="4"/>
  <c r="K345" i="4"/>
  <c r="K255" i="4"/>
  <c r="M135" i="4"/>
  <c r="K284" i="4"/>
  <c r="K139" i="4"/>
  <c r="N100" i="4"/>
  <c r="L51" i="4"/>
  <c r="K62" i="4"/>
  <c r="L47" i="4"/>
  <c r="N38" i="4"/>
  <c r="K26" i="4"/>
  <c r="M333" i="4"/>
  <c r="L257" i="4"/>
  <c r="N211" i="4"/>
  <c r="H411" i="4"/>
  <c r="I389" i="4"/>
  <c r="G350" i="4"/>
  <c r="G415" i="4"/>
  <c r="G328" i="4"/>
  <c r="G353" i="4"/>
  <c r="G466" i="4"/>
  <c r="F309" i="4"/>
  <c r="E71" i="4"/>
  <c r="E196" i="4"/>
  <c r="E452" i="4"/>
  <c r="F372" i="4"/>
  <c r="E109" i="4"/>
  <c r="E365" i="4"/>
  <c r="E219" i="4"/>
  <c r="E202" i="4"/>
  <c r="E54" i="4"/>
  <c r="E35" i="4"/>
  <c r="E38" i="4"/>
  <c r="E42" i="4"/>
  <c r="E66" i="4"/>
  <c r="E90" i="4"/>
  <c r="L60" i="4"/>
  <c r="L135" i="4"/>
  <c r="K163" i="4"/>
  <c r="M110" i="4"/>
  <c r="M41" i="4"/>
  <c r="L197" i="4"/>
  <c r="N231" i="4"/>
  <c r="N44" i="4"/>
  <c r="L61" i="4"/>
  <c r="L156" i="4"/>
  <c r="M121" i="4"/>
  <c r="N242" i="4"/>
  <c r="K155" i="4"/>
  <c r="L149" i="4"/>
  <c r="N275" i="4"/>
  <c r="N469" i="4"/>
  <c r="K426" i="4"/>
  <c r="K452" i="4"/>
  <c r="K403" i="4"/>
  <c r="K459" i="4"/>
  <c r="L452" i="4"/>
  <c r="L454" i="4"/>
  <c r="N375" i="4"/>
  <c r="L415" i="4"/>
  <c r="L436" i="4"/>
  <c r="L380" i="4"/>
  <c r="N431" i="4"/>
  <c r="M399" i="4"/>
  <c r="N415" i="4"/>
  <c r="N356" i="4"/>
  <c r="N384" i="4"/>
  <c r="M400" i="4"/>
  <c r="L412" i="4"/>
  <c r="L393" i="4"/>
  <c r="L358" i="4"/>
  <c r="N445" i="4"/>
  <c r="M401" i="4"/>
  <c r="K407" i="4"/>
  <c r="N349" i="4"/>
  <c r="L386" i="4"/>
  <c r="K360" i="4"/>
  <c r="N341" i="4"/>
  <c r="K325" i="4"/>
  <c r="M342" i="4"/>
  <c r="N423" i="4"/>
  <c r="N325" i="4"/>
  <c r="N352" i="4"/>
  <c r="L322" i="4"/>
  <c r="L469" i="4"/>
  <c r="N355" i="4"/>
  <c r="K332" i="4"/>
  <c r="K299" i="4"/>
  <c r="L306" i="4"/>
  <c r="N427" i="4"/>
  <c r="L405" i="4"/>
  <c r="M321" i="4"/>
  <c r="K353" i="4"/>
  <c r="K244" i="4"/>
  <c r="L413" i="4"/>
  <c r="L327" i="4"/>
  <c r="M379" i="4"/>
  <c r="L274" i="4"/>
  <c r="N237" i="4"/>
  <c r="N276" i="4"/>
  <c r="M410" i="4"/>
  <c r="N366" i="4"/>
  <c r="N311" i="4"/>
  <c r="L361" i="4"/>
  <c r="L384" i="4"/>
  <c r="K222" i="4"/>
  <c r="K167" i="4"/>
  <c r="M431" i="4"/>
  <c r="N344" i="4"/>
  <c r="K228" i="4"/>
  <c r="K291" i="4"/>
  <c r="M260" i="4"/>
  <c r="M282" i="4"/>
  <c r="M241" i="4"/>
  <c r="M353" i="4"/>
  <c r="M309" i="4"/>
  <c r="M264" i="4"/>
  <c r="N222" i="4"/>
  <c r="N215" i="4"/>
  <c r="L316" i="4"/>
  <c r="M423" i="4"/>
  <c r="M315" i="4"/>
  <c r="M285" i="4"/>
  <c r="K234" i="4"/>
  <c r="M322" i="4"/>
  <c r="L324" i="4"/>
  <c r="N168" i="4"/>
  <c r="K293" i="4"/>
  <c r="M249" i="4"/>
  <c r="L314" i="4"/>
  <c r="L388" i="4"/>
  <c r="N183" i="4"/>
  <c r="L238" i="4"/>
  <c r="N154" i="4"/>
  <c r="M187" i="4"/>
  <c r="K344" i="4"/>
  <c r="N239" i="4"/>
  <c r="L252" i="4"/>
  <c r="L194" i="4"/>
  <c r="L251" i="4"/>
  <c r="K416" i="4"/>
  <c r="L231" i="4"/>
  <c r="N327" i="4"/>
  <c r="N166" i="4"/>
  <c r="L300" i="4"/>
  <c r="M167" i="4"/>
  <c r="M112" i="4"/>
  <c r="L356" i="4"/>
  <c r="K254" i="4"/>
  <c r="N323" i="4"/>
  <c r="M208" i="4"/>
  <c r="K143" i="4"/>
  <c r="N250" i="4"/>
  <c r="N167" i="4"/>
  <c r="L295" i="4"/>
  <c r="K333" i="4"/>
  <c r="L186" i="4"/>
  <c r="N139" i="4"/>
  <c r="K108" i="4"/>
  <c r="K89" i="4"/>
  <c r="M46" i="4"/>
  <c r="M363" i="4"/>
  <c r="M42" i="4"/>
  <c r="M383" i="4"/>
  <c r="K198" i="4"/>
  <c r="M233" i="4"/>
  <c r="N175" i="4"/>
  <c r="K187" i="4"/>
  <c r="N249" i="4"/>
  <c r="L308" i="4"/>
  <c r="L88" i="4"/>
  <c r="L83" i="4"/>
  <c r="K61" i="4"/>
  <c r="K183" i="4"/>
  <c r="K352" i="4"/>
  <c r="M236" i="4"/>
  <c r="N203" i="4"/>
  <c r="K106" i="4"/>
  <c r="M156" i="4"/>
  <c r="K100" i="4"/>
  <c r="N81" i="4"/>
  <c r="N59" i="4"/>
  <c r="M71" i="4"/>
  <c r="M18" i="4"/>
  <c r="N98" i="4"/>
  <c r="L120" i="4"/>
  <c r="L288" i="4"/>
  <c r="K34" i="4"/>
  <c r="L28" i="4"/>
  <c r="M215" i="4"/>
  <c r="L270" i="4"/>
  <c r="N224" i="4"/>
  <c r="M212" i="4"/>
  <c r="N361" i="4"/>
  <c r="M467" i="4"/>
  <c r="K434" i="4"/>
  <c r="L41" i="4"/>
  <c r="E222" i="4"/>
  <c r="E168" i="4"/>
  <c r="F381" i="4"/>
  <c r="I94" i="4"/>
  <c r="M198" i="4"/>
  <c r="N156" i="4"/>
  <c r="K231" i="4"/>
  <c r="M131" i="4"/>
  <c r="N111" i="4"/>
  <c r="M87" i="4"/>
  <c r="M91" i="4"/>
  <c r="K78" i="4"/>
  <c r="L24" i="4"/>
  <c r="M157" i="4"/>
  <c r="N188" i="4"/>
  <c r="N225" i="4"/>
  <c r="N28" i="4"/>
  <c r="L155" i="4"/>
  <c r="L166" i="4"/>
  <c r="M79" i="4"/>
  <c r="M66" i="4"/>
  <c r="L192" i="4"/>
  <c r="K194" i="4"/>
  <c r="K137" i="4"/>
  <c r="K235" i="4"/>
  <c r="K413" i="4"/>
  <c r="L163" i="4"/>
  <c r="K65" i="4"/>
  <c r="L94" i="4"/>
  <c r="K220" i="4"/>
  <c r="K70" i="4"/>
  <c r="N117" i="4"/>
  <c r="M142" i="4"/>
  <c r="K192" i="4"/>
  <c r="M295" i="4"/>
  <c r="K19" i="4"/>
  <c r="K36" i="4"/>
  <c r="M138" i="4"/>
  <c r="M147" i="4"/>
  <c r="L227" i="4"/>
  <c r="N378" i="4"/>
  <c r="N226" i="4"/>
  <c r="M371" i="4"/>
  <c r="L48" i="4"/>
  <c r="N41" i="4"/>
  <c r="L315" i="4"/>
  <c r="M204" i="4"/>
  <c r="L215" i="4"/>
  <c r="L301" i="4"/>
  <c r="N162" i="4"/>
  <c r="L353" i="4"/>
  <c r="K241" i="4"/>
  <c r="K256" i="4"/>
  <c r="K366" i="4"/>
  <c r="L234" i="4"/>
  <c r="L304" i="4"/>
  <c r="K316" i="4"/>
  <c r="K193" i="4"/>
  <c r="M327" i="4"/>
  <c r="L217" i="4"/>
  <c r="M339" i="4"/>
  <c r="M269" i="4"/>
  <c r="L239" i="4"/>
  <c r="M435" i="4"/>
  <c r="K423" i="4"/>
  <c r="M390" i="4"/>
  <c r="K376" i="4"/>
  <c r="K373" i="4"/>
  <c r="N442" i="4"/>
  <c r="N459" i="4"/>
  <c r="L463" i="4"/>
  <c r="N452" i="4"/>
  <c r="N437" i="4"/>
  <c r="M184" i="4"/>
  <c r="K47" i="4"/>
  <c r="M22" i="4"/>
  <c r="K104" i="4"/>
  <c r="L25" i="4"/>
  <c r="E259" i="4"/>
  <c r="E206" i="4"/>
  <c r="F436" i="4"/>
  <c r="F294" i="4"/>
  <c r="F333" i="4"/>
  <c r="G431" i="4"/>
  <c r="C325" i="4"/>
  <c r="N331" i="4"/>
  <c r="N126" i="4"/>
  <c r="N127" i="4"/>
  <c r="L153" i="4"/>
  <c r="L118" i="4"/>
  <c r="M274" i="4"/>
  <c r="L106" i="4"/>
  <c r="K158" i="4"/>
  <c r="N214" i="4"/>
  <c r="M418" i="4"/>
  <c r="N302" i="4"/>
  <c r="K365" i="4"/>
  <c r="N453" i="4"/>
  <c r="N228" i="4"/>
  <c r="L114" i="4"/>
  <c r="L346" i="4"/>
  <c r="K112" i="4"/>
  <c r="L84" i="4"/>
  <c r="M85" i="4"/>
  <c r="L86" i="4"/>
  <c r="K23" i="4"/>
  <c r="L36" i="4"/>
  <c r="M280" i="4"/>
  <c r="L392" i="4"/>
  <c r="N53" i="4"/>
  <c r="M33" i="4"/>
  <c r="L189" i="4"/>
  <c r="K209" i="4"/>
  <c r="K96" i="4"/>
  <c r="L71" i="4"/>
  <c r="L259" i="4"/>
  <c r="L107" i="4"/>
  <c r="L187" i="4"/>
  <c r="K223" i="4"/>
  <c r="N304" i="4"/>
  <c r="L205" i="4"/>
  <c r="N76" i="4"/>
  <c r="M160" i="4"/>
  <c r="N49" i="4"/>
  <c r="L98" i="4"/>
  <c r="M136" i="4"/>
  <c r="K248" i="4"/>
  <c r="L254" i="4"/>
  <c r="L265" i="4"/>
  <c r="M73" i="4"/>
  <c r="N72" i="4"/>
  <c r="M178" i="4"/>
  <c r="L174" i="4"/>
  <c r="N305" i="4"/>
  <c r="L128" i="4"/>
  <c r="K306" i="4"/>
  <c r="K149" i="4"/>
  <c r="K290" i="4"/>
  <c r="K56" i="4"/>
  <c r="N120" i="4"/>
  <c r="M243" i="4"/>
  <c r="N144" i="4"/>
  <c r="L185" i="4"/>
  <c r="M268" i="4"/>
  <c r="K356" i="4"/>
  <c r="K292" i="4"/>
  <c r="K218" i="4"/>
  <c r="N417" i="4"/>
  <c r="L268" i="4"/>
  <c r="N400" i="4"/>
  <c r="M320" i="4"/>
  <c r="K239" i="4"/>
  <c r="L290" i="4"/>
  <c r="N285" i="4"/>
  <c r="N390" i="4"/>
  <c r="N295" i="4"/>
  <c r="N320" i="4"/>
  <c r="N296" i="4"/>
  <c r="N444" i="4"/>
  <c r="N393" i="4"/>
  <c r="N372" i="4"/>
  <c r="K400" i="4"/>
  <c r="L453" i="4"/>
  <c r="L390" i="4"/>
  <c r="K425" i="4"/>
  <c r="M417" i="4"/>
  <c r="L417" i="4"/>
  <c r="M59" i="4"/>
  <c r="N204" i="4"/>
  <c r="M47" i="4"/>
  <c r="E110" i="4"/>
  <c r="E58" i="4"/>
  <c r="E379" i="4"/>
  <c r="F380" i="4"/>
  <c r="I392" i="4"/>
  <c r="E216" i="4"/>
  <c r="N186" i="4"/>
  <c r="K247" i="4"/>
  <c r="K180" i="4"/>
  <c r="M77" i="4"/>
  <c r="L31" i="4"/>
  <c r="N234" i="4"/>
  <c r="K200" i="4"/>
  <c r="M450" i="4"/>
  <c r="N318" i="4"/>
  <c r="L260" i="4"/>
  <c r="N102" i="4"/>
  <c r="K27" i="4"/>
  <c r="L78" i="4"/>
  <c r="K110" i="4"/>
  <c r="N58" i="4"/>
  <c r="L38" i="4"/>
  <c r="L244" i="4"/>
  <c r="K283" i="4"/>
  <c r="K109" i="4"/>
  <c r="K76" i="4"/>
  <c r="N289" i="4"/>
  <c r="N118" i="4"/>
  <c r="L222" i="4"/>
  <c r="M188" i="4"/>
  <c r="N308" i="4"/>
  <c r="K83" i="4"/>
  <c r="M158" i="4"/>
  <c r="M199" i="4"/>
  <c r="M54" i="4"/>
  <c r="N123" i="4"/>
  <c r="M172" i="4"/>
  <c r="M294" i="4"/>
  <c r="K225" i="4"/>
  <c r="K310" i="4"/>
  <c r="L152" i="4"/>
  <c r="M89" i="4"/>
  <c r="L35" i="4"/>
  <c r="M218" i="4"/>
  <c r="K107" i="4"/>
  <c r="K152" i="4"/>
  <c r="L287" i="4"/>
  <c r="N321" i="4"/>
  <c r="N37" i="4"/>
  <c r="K151" i="4"/>
  <c r="K322" i="4"/>
  <c r="N266" i="4"/>
  <c r="N115" i="4"/>
  <c r="M244" i="4"/>
  <c r="N284" i="4"/>
  <c r="L363" i="4"/>
  <c r="K190" i="4"/>
  <c r="K227" i="4"/>
  <c r="L220" i="4"/>
  <c r="N274" i="4"/>
  <c r="L421" i="4"/>
  <c r="L370" i="4"/>
  <c r="N269" i="4"/>
  <c r="M331" i="4"/>
  <c r="L340" i="4"/>
  <c r="M384" i="4"/>
  <c r="K338" i="4"/>
  <c r="L345" i="4"/>
  <c r="M301" i="4"/>
  <c r="L458" i="4"/>
  <c r="L407" i="4"/>
  <c r="M461" i="4"/>
  <c r="K391" i="4"/>
  <c r="M466" i="4"/>
  <c r="L402" i="4"/>
  <c r="N394" i="4"/>
  <c r="N391" i="4"/>
  <c r="K429" i="4"/>
  <c r="N114" i="4"/>
  <c r="L216" i="4"/>
  <c r="E235" i="4"/>
  <c r="E363" i="4"/>
  <c r="G357" i="4"/>
  <c r="E193" i="4"/>
  <c r="G401" i="4"/>
  <c r="N121" i="4"/>
  <c r="N89" i="4"/>
  <c r="N62" i="4"/>
  <c r="N54" i="4"/>
  <c r="K161" i="4"/>
  <c r="K185" i="4"/>
  <c r="M202" i="4"/>
  <c r="K312" i="4"/>
  <c r="M234" i="4"/>
  <c r="F305" i="4"/>
  <c r="N52" i="4"/>
  <c r="M463" i="4"/>
  <c r="M191" i="4"/>
  <c r="N286" i="4"/>
  <c r="K29" i="4"/>
  <c r="N30" i="4"/>
  <c r="N25" i="4"/>
  <c r="K90" i="4"/>
  <c r="L75" i="4"/>
  <c r="K43" i="4"/>
  <c r="N409" i="4"/>
  <c r="N373" i="4"/>
  <c r="K119" i="4"/>
  <c r="L87" i="4"/>
  <c r="L110" i="4"/>
  <c r="K204" i="4"/>
  <c r="N244" i="4"/>
  <c r="N247" i="4"/>
  <c r="K326" i="4"/>
  <c r="N94" i="4"/>
  <c r="N195" i="4"/>
  <c r="L30" i="4"/>
  <c r="M76" i="4"/>
  <c r="K157" i="4"/>
  <c r="M118" i="4"/>
  <c r="L138" i="4"/>
  <c r="K359" i="4"/>
  <c r="L329" i="4"/>
  <c r="M21" i="4"/>
  <c r="L139" i="4"/>
  <c r="K40" i="4"/>
  <c r="K84" i="4"/>
  <c r="M113" i="4"/>
  <c r="L150" i="4"/>
  <c r="L394" i="4"/>
  <c r="K52" i="4"/>
  <c r="L72" i="4"/>
  <c r="M180" i="4"/>
  <c r="L229" i="4"/>
  <c r="M126" i="4"/>
  <c r="N261" i="4"/>
  <c r="K336" i="4"/>
  <c r="L157" i="4"/>
  <c r="N235" i="4"/>
  <c r="K417" i="4"/>
  <c r="K257" i="4"/>
  <c r="M304" i="4"/>
  <c r="L230" i="4"/>
  <c r="M302" i="4"/>
  <c r="K206" i="4"/>
  <c r="N371" i="4"/>
  <c r="N229" i="4"/>
  <c r="M259" i="4"/>
  <c r="M325" i="4"/>
  <c r="L387" i="4"/>
  <c r="M292" i="4"/>
  <c r="N312" i="4"/>
  <c r="K318" i="4"/>
  <c r="M408" i="4"/>
  <c r="L440" i="4"/>
  <c r="M337" i="4"/>
  <c r="L381" i="4"/>
  <c r="N449" i="4"/>
  <c r="N468" i="4"/>
  <c r="M459" i="4"/>
  <c r="M398" i="4"/>
  <c r="M86" i="4"/>
  <c r="N278" i="4"/>
  <c r="E86" i="4"/>
  <c r="E226" i="4"/>
  <c r="E429" i="4"/>
  <c r="E460" i="4"/>
  <c r="E57" i="4"/>
  <c r="E327" i="4"/>
  <c r="H214" i="4"/>
  <c r="G398" i="4"/>
  <c r="E210" i="4"/>
  <c r="K342" i="4"/>
  <c r="K31" i="4"/>
  <c r="K111" i="4"/>
  <c r="M127" i="4"/>
  <c r="L105" i="4"/>
  <c r="M235" i="4"/>
  <c r="M312" i="4"/>
  <c r="N151" i="4"/>
  <c r="M207" i="4"/>
  <c r="M286" i="4"/>
  <c r="M453" i="4"/>
  <c r="N433" i="4"/>
  <c r="E59" i="4"/>
  <c r="M326" i="4"/>
  <c r="M43" i="4"/>
  <c r="L294" i="4"/>
  <c r="N206" i="4"/>
  <c r="M92" i="4"/>
  <c r="M323" i="4"/>
  <c r="K243" i="4"/>
  <c r="K115" i="4"/>
  <c r="M141" i="4"/>
  <c r="N91" i="4"/>
  <c r="K138" i="4"/>
  <c r="N24" i="4"/>
  <c r="L331" i="4"/>
  <c r="K123" i="4"/>
  <c r="K33" i="4"/>
  <c r="K24" i="4"/>
  <c r="N103" i="4"/>
  <c r="K69" i="4"/>
  <c r="N57" i="4"/>
  <c r="M32" i="4"/>
  <c r="N164" i="4"/>
  <c r="M98" i="4"/>
  <c r="K128" i="4"/>
  <c r="M271" i="4"/>
  <c r="K168" i="4"/>
  <c r="L293" i="4"/>
  <c r="N364" i="4"/>
  <c r="N149" i="4"/>
  <c r="N45" i="4"/>
  <c r="K35" i="4"/>
  <c r="K93" i="4"/>
  <c r="M58" i="4"/>
  <c r="M137" i="4"/>
  <c r="K178" i="4"/>
  <c r="N252" i="4"/>
  <c r="N406" i="4"/>
  <c r="M100" i="4"/>
  <c r="L267" i="4"/>
  <c r="N71" i="4"/>
  <c r="L95" i="4"/>
  <c r="K164" i="4"/>
  <c r="N179" i="4"/>
  <c r="K280" i="4"/>
  <c r="M44" i="4"/>
  <c r="M185" i="4"/>
  <c r="K150" i="4"/>
  <c r="L131" i="4"/>
  <c r="N143" i="4"/>
  <c r="N241" i="4"/>
  <c r="L298" i="4"/>
  <c r="N374" i="4"/>
  <c r="M193" i="4"/>
  <c r="K324" i="4"/>
  <c r="M205" i="4"/>
  <c r="N267" i="4"/>
  <c r="K393" i="4"/>
  <c r="N270" i="4"/>
  <c r="N347" i="4"/>
  <c r="N255" i="4"/>
  <c r="N383" i="4"/>
  <c r="L292" i="4"/>
  <c r="L264" i="4"/>
  <c r="M348" i="4"/>
  <c r="M414" i="4"/>
  <c r="N389" i="4"/>
  <c r="M317" i="4"/>
  <c r="K329" i="4"/>
  <c r="K375" i="4"/>
  <c r="M432" i="4"/>
  <c r="N348" i="4"/>
  <c r="M392" i="4"/>
  <c r="M402" i="4"/>
  <c r="K433" i="4"/>
  <c r="N451" i="4"/>
  <c r="K351" i="4"/>
  <c r="L53" i="4"/>
  <c r="K346" i="4"/>
  <c r="K51" i="4"/>
  <c r="L241" i="4"/>
  <c r="E211" i="4"/>
  <c r="E203" i="4"/>
  <c r="E421" i="4"/>
  <c r="E260" i="4"/>
  <c r="E311" i="4"/>
  <c r="L113" i="4"/>
  <c r="M132" i="4"/>
  <c r="N61" i="4"/>
  <c r="L319" i="4"/>
  <c r="M106" i="4"/>
  <c r="L65" i="4"/>
  <c r="N421" i="4"/>
  <c r="L269" i="4"/>
  <c r="M306" i="4"/>
  <c r="N264" i="4"/>
  <c r="K410" i="4"/>
  <c r="L427" i="4"/>
  <c r="N79" i="4"/>
  <c r="N51" i="4"/>
  <c r="M128" i="4"/>
  <c r="N287" i="4"/>
  <c r="N146" i="4"/>
  <c r="K146" i="4"/>
  <c r="N90" i="4"/>
  <c r="K80" i="4"/>
  <c r="N55" i="4"/>
  <c r="M36" i="4"/>
  <c r="N202" i="4"/>
  <c r="M150" i="4"/>
  <c r="N20" i="4"/>
  <c r="N63" i="4"/>
  <c r="K72" i="4"/>
  <c r="M122" i="4"/>
  <c r="N80" i="4"/>
  <c r="K74" i="4"/>
  <c r="L37" i="4"/>
  <c r="L278" i="4"/>
  <c r="N109" i="4"/>
  <c r="K135" i="4"/>
  <c r="M133" i="4"/>
  <c r="L179" i="4"/>
  <c r="N360" i="4"/>
  <c r="K383" i="4"/>
  <c r="M50" i="4"/>
  <c r="K88" i="4"/>
  <c r="L158" i="4"/>
  <c r="L63" i="4"/>
  <c r="M163" i="4"/>
  <c r="M200" i="4"/>
  <c r="N240" i="4"/>
  <c r="K404" i="4"/>
  <c r="M116" i="4"/>
  <c r="M332" i="4"/>
  <c r="N105" i="4"/>
  <c r="N101" i="4"/>
  <c r="L175" i="4"/>
  <c r="M266" i="4"/>
  <c r="L311" i="4"/>
  <c r="N194" i="4"/>
  <c r="M237" i="4"/>
  <c r="K60" i="4"/>
  <c r="K145" i="4"/>
  <c r="L160" i="4"/>
  <c r="M175" i="4"/>
  <c r="L348" i="4"/>
  <c r="M245" i="4"/>
  <c r="L148" i="4"/>
  <c r="N137" i="4"/>
  <c r="K253" i="4"/>
  <c r="L246" i="4"/>
  <c r="M258" i="4"/>
  <c r="K208" i="4"/>
  <c r="L320" i="4"/>
  <c r="M251" i="4"/>
  <c r="L200" i="4"/>
  <c r="L289" i="4"/>
  <c r="N281" i="4"/>
  <c r="L377" i="4"/>
  <c r="N343" i="4"/>
  <c r="L344" i="4"/>
  <c r="M316" i="4"/>
  <c r="L310" i="4"/>
  <c r="N402" i="4"/>
  <c r="M421" i="4"/>
  <c r="K382" i="4"/>
  <c r="L446" i="4"/>
  <c r="M368" i="4"/>
  <c r="M441" i="4"/>
  <c r="K321" i="4"/>
  <c r="K81" i="4"/>
  <c r="N74" i="4"/>
  <c r="M78" i="4"/>
  <c r="L276" i="4"/>
  <c r="E62" i="4"/>
  <c r="E173" i="4"/>
  <c r="E204" i="4"/>
  <c r="G376" i="4"/>
  <c r="H197" i="4"/>
  <c r="G90" i="4"/>
</calcChain>
</file>

<file path=xl/sharedStrings.xml><?xml version="1.0" encoding="utf-8"?>
<sst xmlns="http://schemas.openxmlformats.org/spreadsheetml/2006/main" count="3779" uniqueCount="1041">
  <si>
    <t>Struktūrvienība</t>
  </si>
  <si>
    <t>Biroja adrese</t>
  </si>
  <si>
    <t>Amats</t>
  </si>
  <si>
    <t>Uzvārds, Vārds</t>
  </si>
  <si>
    <t>E-pasts</t>
  </si>
  <si>
    <t>Tālruņi</t>
  </si>
  <si>
    <t>Administratīvā nodaļa</t>
  </si>
  <si>
    <t>Bahmanis Kaspars</t>
  </si>
  <si>
    <t>Kaspars.Bahmanis@riga.lv</t>
  </si>
  <si>
    <t>Eglīte Guna</t>
  </si>
  <si>
    <t>Guna.Eglite@riga.lv</t>
  </si>
  <si>
    <t>Asistentu pakalpojumu pašvaldībā administrēšanas nodaļa</t>
  </si>
  <si>
    <t>Dzelme Ruta</t>
  </si>
  <si>
    <t>Ruta.Dzelme@riga.lv</t>
  </si>
  <si>
    <t>Erele Rita</t>
  </si>
  <si>
    <t>Rita.Erele@riga.lv</t>
  </si>
  <si>
    <t>Nodaļas vadītājs</t>
  </si>
  <si>
    <t>Henele Māra</t>
  </si>
  <si>
    <t>Mara.Henele@riga.lv</t>
  </si>
  <si>
    <t>Harina Lilita</t>
  </si>
  <si>
    <t>Lilita.Harina@riga.lv</t>
  </si>
  <si>
    <t>Kļaviņa Anda</t>
  </si>
  <si>
    <t>Anda.Klavina@riga.lv</t>
  </si>
  <si>
    <t>Jansone Anete</t>
  </si>
  <si>
    <t>Anete.Jansone@riga.lv</t>
  </si>
  <si>
    <t>Grigorjeva Tatjana</t>
  </si>
  <si>
    <t>Tatjana.Grigorjeva@riga.lv</t>
  </si>
  <si>
    <t>Finanšu plānošanas un uzskaites nodaļa</t>
  </si>
  <si>
    <t>Zunda Rita</t>
  </si>
  <si>
    <t>Rita.Zunda@riga.lv</t>
  </si>
  <si>
    <t>Jasote Gunta</t>
  </si>
  <si>
    <t>Gunta.Jasote@riga.lv</t>
  </si>
  <si>
    <t>Nodaļas vadītāja vietniece</t>
  </si>
  <si>
    <t>Markāne Silvija</t>
  </si>
  <si>
    <t>Silvija.Markane@riga.lv</t>
  </si>
  <si>
    <t>Finanšu plānošanas un uzskaites nodaļas vadītājs</t>
  </si>
  <si>
    <t>Slapiņa Dace</t>
  </si>
  <si>
    <t>Dace.Slapina@riga.lv</t>
  </si>
  <si>
    <t>Latgales rajona nodaļa</t>
  </si>
  <si>
    <t>Kalniņš Uvis</t>
  </si>
  <si>
    <t>Uvis.Kalnins@riga.lv</t>
  </si>
  <si>
    <t>Gaile Laimdota</t>
  </si>
  <si>
    <t>Laimdota.Gaile@riga.lv</t>
  </si>
  <si>
    <t>Ondzule Daiga</t>
  </si>
  <si>
    <t>Daiga.Ondzule@riga.lv</t>
  </si>
  <si>
    <t>Informators</t>
  </si>
  <si>
    <t>Kosareva Ona</t>
  </si>
  <si>
    <t>Ona.Kosareva@riga.lv</t>
  </si>
  <si>
    <t>Dzelme Vinārija</t>
  </si>
  <si>
    <t>Vinarija.Dzelme@riga.lv</t>
  </si>
  <si>
    <t>Pārdaugavas rajona nodaļa</t>
  </si>
  <si>
    <t>Vecākais personāla inspektors</t>
  </si>
  <si>
    <t>Vaivode Ilona</t>
  </si>
  <si>
    <t>Ilona.Vaivode@riga.lv</t>
  </si>
  <si>
    <t>Bērziņa Inga</t>
  </si>
  <si>
    <t>Inga.B@riga.lv</t>
  </si>
  <si>
    <t>Pavloviča Iveta</t>
  </si>
  <si>
    <t>Iveta.Pavlovica@riga.lv</t>
  </si>
  <si>
    <t>Neinberga Silvija</t>
  </si>
  <si>
    <t>Silvija.Neinberga@riga.lv</t>
  </si>
  <si>
    <t>Saimniecības sektora vadītājs</t>
  </si>
  <si>
    <t>Sociālā darba nodaļa</t>
  </si>
  <si>
    <t>Ģēģere Agnese</t>
  </si>
  <si>
    <t>Agnese.Gegere@riga.lv</t>
  </si>
  <si>
    <t>Sociālā darba nodaļas vadītājs - dienesta vadītāja vietnieks</t>
  </si>
  <si>
    <t>Sociālā darba nodaļas vadītāja vietnieks</t>
  </si>
  <si>
    <t>Fiļipova Marina</t>
  </si>
  <si>
    <t>Marina.Filipova@riga.lv</t>
  </si>
  <si>
    <t>Mincāne Sandra</t>
  </si>
  <si>
    <t>Sandra.Mincane@riga.lv</t>
  </si>
  <si>
    <t>Jegorova Inga</t>
  </si>
  <si>
    <t>Inga.Jegorova@riga.lv</t>
  </si>
  <si>
    <t>Špehta Signe</t>
  </si>
  <si>
    <t>Signe.Spehta@riga.lv</t>
  </si>
  <si>
    <t>Rama Inese</t>
  </si>
  <si>
    <t>Inese.Rama@riga.lv</t>
  </si>
  <si>
    <t>Ozola-Vidrauska Sintija</t>
  </si>
  <si>
    <t>sintija.ozola@riga.lv</t>
  </si>
  <si>
    <t>Baļķe Pārsla</t>
  </si>
  <si>
    <t>Parsla.Balke@riga.lv</t>
  </si>
  <si>
    <t>Sociālās palīdzības nodaļa</t>
  </si>
  <si>
    <t>Datu bāzes analītiķis</t>
  </si>
  <si>
    <t>Suhanovskis Andis</t>
  </si>
  <si>
    <t>Andis.Suhanovskis@riga.lv</t>
  </si>
  <si>
    <t>Rudze Inga</t>
  </si>
  <si>
    <t>Inga.Rudze@riga.lv</t>
  </si>
  <si>
    <t>Brūvere Velga</t>
  </si>
  <si>
    <t>Velga.Bruvere@riga.lv</t>
  </si>
  <si>
    <t>Zilgalve Iveta</t>
  </si>
  <si>
    <t>Iveta.Zilgalve@riga.lv</t>
  </si>
  <si>
    <t>Ķīšeniece Ginta</t>
  </si>
  <si>
    <t>Ginta.Kiseniece@riga.lv</t>
  </si>
  <si>
    <t>Spila Sintija</t>
  </si>
  <si>
    <t>Sintija.Spila@riga.lv</t>
  </si>
  <si>
    <t>Bogatjko Anita</t>
  </si>
  <si>
    <t>Anita.Bogatjko@riga.lv</t>
  </si>
  <si>
    <t>Latve Iveta</t>
  </si>
  <si>
    <t>Iveta.Latve@riga.lv</t>
  </si>
  <si>
    <t>Pomeranceva Irēna</t>
  </si>
  <si>
    <t>Irena.Pomeranceva@riga.lv</t>
  </si>
  <si>
    <t>Garosa Gunta</t>
  </si>
  <si>
    <t>Gunta.Garosa@riga.lv</t>
  </si>
  <si>
    <t>Puniņa Kristiāna</t>
  </si>
  <si>
    <t>Kristiana.Punina@riga.lv</t>
  </si>
  <si>
    <t>Veidemanis Uldis</t>
  </si>
  <si>
    <t>Uldis.Veidemanis@riga.lv</t>
  </si>
  <si>
    <t>Roma Iveta</t>
  </si>
  <si>
    <t>Iveta.Roma@riga.lv</t>
  </si>
  <si>
    <t>Darkēvica Sandra</t>
  </si>
  <si>
    <t>Sandra.Darkevica@riga.lv</t>
  </si>
  <si>
    <t>Sondore Amanda</t>
  </si>
  <si>
    <t>Amanda.Sondore@riga.lv</t>
  </si>
  <si>
    <t>Teritoriālā centra vadītājs</t>
  </si>
  <si>
    <t>Riherte Ināra</t>
  </si>
  <si>
    <t>Jurevica Sarmīte</t>
  </si>
  <si>
    <t>Sarmite.Jurevica@riga.lv</t>
  </si>
  <si>
    <t>Ergoterapeits</t>
  </si>
  <si>
    <t>Vitvicka Alla</t>
  </si>
  <si>
    <t>Alla.Vitvicka@riga.lv</t>
  </si>
  <si>
    <t>Višņevska Lolita</t>
  </si>
  <si>
    <t>Lolita.Visnevska@riga.lv</t>
  </si>
  <si>
    <t>Bole Iveta</t>
  </si>
  <si>
    <t>Iveta.Bole@riga.lv</t>
  </si>
  <si>
    <t>Zunde Dita</t>
  </si>
  <si>
    <t>Dita.Zunde@riga.lv</t>
  </si>
  <si>
    <t>Vecele Astrīda</t>
  </si>
  <si>
    <t>Lanka Rita</t>
  </si>
  <si>
    <t>Ļebedeva Daiga</t>
  </si>
  <si>
    <t>Daiga.Lebedeva@riga.lv</t>
  </si>
  <si>
    <t>Gaidule Ieva</t>
  </si>
  <si>
    <t>Ieva.Gaidule@riga.lv</t>
  </si>
  <si>
    <t>Jermolova Inese</t>
  </si>
  <si>
    <t>Inese.Jermolova@riga.lv</t>
  </si>
  <si>
    <t>Čirkova Larisa</t>
  </si>
  <si>
    <t>Larisa.Cirkova@riga.lv</t>
  </si>
  <si>
    <t>Andersone Gita</t>
  </si>
  <si>
    <t>gandersone5@riga.lv</t>
  </si>
  <si>
    <t>Ernsta-Avotiņa Sintija</t>
  </si>
  <si>
    <t>Sintija.Ernsta-Avotina@riga.lv</t>
  </si>
  <si>
    <t>Brokāne Aija</t>
  </si>
  <si>
    <t>Aija.Brokane@riga.lv</t>
  </si>
  <si>
    <t>Gerharde Līga</t>
  </si>
  <si>
    <t>Liga.Gerharde@riga.lv</t>
  </si>
  <si>
    <t>Bergholde Gunta</t>
  </si>
  <si>
    <t>Gunta.Bergholde@riga.lv</t>
  </si>
  <si>
    <t>Kirkupa Ilona</t>
  </si>
  <si>
    <t>Ilona.Kirkupa@riga.lv</t>
  </si>
  <si>
    <t>Ķīle Evita</t>
  </si>
  <si>
    <t>Evita.Kile@riga.lv</t>
  </si>
  <si>
    <t>Ozoliņa Daira</t>
  </si>
  <si>
    <t>Daira.Ozolina@riga.lv</t>
  </si>
  <si>
    <t>Lukaševiča Ingūna</t>
  </si>
  <si>
    <t>Inguna.Lukasevica@riga.lv</t>
  </si>
  <si>
    <t>Laurāne Antonija</t>
  </si>
  <si>
    <t>Antonija.Laurane@riga.lv</t>
  </si>
  <si>
    <t>Audare Jolanta</t>
  </si>
  <si>
    <t>Davidenkova Ruta</t>
  </si>
  <si>
    <t>Ruta.Davidenkova@riga.lv</t>
  </si>
  <si>
    <t>Lazdiņa Regīna</t>
  </si>
  <si>
    <t>Regina.Lazdina@riga.lv</t>
  </si>
  <si>
    <t>Streikiša Olga</t>
  </si>
  <si>
    <t>Olga.Streikisa@riga.lv</t>
  </si>
  <si>
    <t>Rimša-Žabjonoka Vita</t>
  </si>
  <si>
    <t>Vita.Rimsa@riga.lv</t>
  </si>
  <si>
    <t>Mikulskaite Guna</t>
  </si>
  <si>
    <t>Guna.Mikulskaite@riga.lv</t>
  </si>
  <si>
    <t>Rimša Ilona</t>
  </si>
  <si>
    <t>Ilona.Rimsa@riga.lv</t>
  </si>
  <si>
    <t>Jansone Līga</t>
  </si>
  <si>
    <t>Liga.Jansone@riga.lv</t>
  </si>
  <si>
    <t>Šteinerte Zane</t>
  </si>
  <si>
    <t>Zane.Steinerte@riga.lv</t>
  </si>
  <si>
    <t>Pērkone Ilze</t>
  </si>
  <si>
    <t>Červinska Liene</t>
  </si>
  <si>
    <t>Liene.Cervinska@riga.lv</t>
  </si>
  <si>
    <t>Kamerade Jeļena</t>
  </si>
  <si>
    <t>Romanska Marika</t>
  </si>
  <si>
    <t>Marika.Romanska@riga.lv</t>
  </si>
  <si>
    <t>Smilga Vineta</t>
  </si>
  <si>
    <t>Cimbale Karina</t>
  </si>
  <si>
    <t>Karina.Cimbale@riga.lv</t>
  </si>
  <si>
    <t>Silova Lidija</t>
  </si>
  <si>
    <t>Lidija.Silova@riga.lv</t>
  </si>
  <si>
    <t>Sudnika Inese</t>
  </si>
  <si>
    <t>Inese.Sudnika@riga.lv</t>
  </si>
  <si>
    <t>Kurmanovs Iļja</t>
  </si>
  <si>
    <t>Ilja.Kurmanovs@riga.lv</t>
  </si>
  <si>
    <t>Kristapa Marika</t>
  </si>
  <si>
    <t>Marika.Kristapa@riga.lv</t>
  </si>
  <si>
    <t>Davtjana Gajane</t>
  </si>
  <si>
    <t>Gajane.Davtjana@riga.lv</t>
  </si>
  <si>
    <t>Savina Inese</t>
  </si>
  <si>
    <t>Millere Ērika</t>
  </si>
  <si>
    <t>Erika.Millere@riga.lv</t>
  </si>
  <si>
    <t>Veidemanis Agris</t>
  </si>
  <si>
    <t>Agris.Veidemanis@riga.lv</t>
  </si>
  <si>
    <t>Ansone Mārīte</t>
  </si>
  <si>
    <t>Marite.Ansone@riga.lv</t>
  </si>
  <si>
    <t>Strazda Edīte</t>
  </si>
  <si>
    <t>Edite.Strazda@riga.lv</t>
  </si>
  <si>
    <t>Andrukele Antra</t>
  </si>
  <si>
    <t>Antra.Andrukele@riga.lv</t>
  </si>
  <si>
    <t>Stradiņa Gunta</t>
  </si>
  <si>
    <t>Gunta.Stradina@riga.lv</t>
  </si>
  <si>
    <t>Jansone Inita</t>
  </si>
  <si>
    <t>Inita.Jansone@riga.lv</t>
  </si>
  <si>
    <t>Rodoviča Regīna</t>
  </si>
  <si>
    <t>Regina.Rodovica@riga.lv</t>
  </si>
  <si>
    <t>Ganago Elēna</t>
  </si>
  <si>
    <t>Elena.Ganago@riga.lv</t>
  </si>
  <si>
    <t>Kleimane Vineta</t>
  </si>
  <si>
    <t>Vineta.Kleimane@riga.lv</t>
  </si>
  <si>
    <t>Šurko Lolita</t>
  </si>
  <si>
    <t>Lolita.Surko@riga.lv</t>
  </si>
  <si>
    <t>Šulca Jekaterina</t>
  </si>
  <si>
    <t>Jekaterina.Sulca@riga.lv</t>
  </si>
  <si>
    <t>Kazia Ilona</t>
  </si>
  <si>
    <t>Ilona.Kazia@riga.lv</t>
  </si>
  <si>
    <t>Viduskalne Sandra</t>
  </si>
  <si>
    <t>Sandra.Viduskalne@riga.lv</t>
  </si>
  <si>
    <t>Titāne Dace</t>
  </si>
  <si>
    <t>Dace.Titane@riga.lv</t>
  </si>
  <si>
    <t>Vijupe Anita</t>
  </si>
  <si>
    <t>anita.vijupe@riga.lv</t>
  </si>
  <si>
    <t>Dubovska Vita</t>
  </si>
  <si>
    <t>Vita.Dubrovska@riga.lv</t>
  </si>
  <si>
    <t>Ozoliņa Svetlana</t>
  </si>
  <si>
    <t>Svetlana.Ozolina@riga.lv</t>
  </si>
  <si>
    <t>Čandere Alda</t>
  </si>
  <si>
    <t>Petersone Olga</t>
  </si>
  <si>
    <t>Olga.Petersone@riga.lv</t>
  </si>
  <si>
    <t>Korņeva Aija</t>
  </si>
  <si>
    <t>Aija.Korneva@riga.lv</t>
  </si>
  <si>
    <t>Balode Sarmīte</t>
  </si>
  <si>
    <t>Sarmite.Balode@riga.lv</t>
  </si>
  <si>
    <t>Lināre Gunta</t>
  </si>
  <si>
    <t>Gunta.Linare@riga.lv</t>
  </si>
  <si>
    <t>Muižnieks Bils</t>
  </si>
  <si>
    <t>Bils.Muiznieks@riga.lv</t>
  </si>
  <si>
    <t>Rimša Ilvija</t>
  </si>
  <si>
    <t>Ilvija.Rimsa@riga.lv</t>
  </si>
  <si>
    <t>Jamonte Marika</t>
  </si>
  <si>
    <t>Marika.Jamonte@riga.lv</t>
  </si>
  <si>
    <t>Burilova Inesa</t>
  </si>
  <si>
    <t>Inesa.Burilova@riga.lv</t>
  </si>
  <si>
    <t>Puntule Diāna</t>
  </si>
  <si>
    <t>Diana.Puntule@riga.lv</t>
  </si>
  <si>
    <t>Ābelīte Sniedze</t>
  </si>
  <si>
    <t>Sniedze.Abelite@riga.lv</t>
  </si>
  <si>
    <t>Čaika Ruta</t>
  </si>
  <si>
    <t>Jēgere Inta</t>
  </si>
  <si>
    <t>Inta.Jegere@riga.lv</t>
  </si>
  <si>
    <t>Brensone Gunda</t>
  </si>
  <si>
    <t>Gunda.Brensone@riga.lv</t>
  </si>
  <si>
    <t>Kice Olita</t>
  </si>
  <si>
    <t>Olita.Kice@riga.lv</t>
  </si>
  <si>
    <t>Ozola Signe</t>
  </si>
  <si>
    <t>Signe.Ozola@riga.lv</t>
  </si>
  <si>
    <t>Novikovs Juris</t>
  </si>
  <si>
    <t>Juris.Novikovs@riga.lv</t>
  </si>
  <si>
    <t>Lorence Veronika</t>
  </si>
  <si>
    <t>Veronika.Lorence@riga.lv</t>
  </si>
  <si>
    <t>Šiliņa Daiga</t>
  </si>
  <si>
    <t>Daiga.Silina@riga.lv</t>
  </si>
  <si>
    <t>Ziemeļu rajona nodaļa</t>
  </si>
  <si>
    <t xml:space="preserve">Baznīcas iela 19/23 </t>
  </si>
  <si>
    <t xml:space="preserve">Baldones iela 2 </t>
  </si>
  <si>
    <t xml:space="preserve">Avotu iela 31 k-2 </t>
  </si>
  <si>
    <t xml:space="preserve">Eduarda Smiļģa iela 46 </t>
  </si>
  <si>
    <t xml:space="preserve">Aglonas iela 35 k-3 </t>
  </si>
  <si>
    <t xml:space="preserve">Dzirciema iela 24 </t>
  </si>
  <si>
    <t xml:space="preserve">Emmas iela 3 </t>
  </si>
  <si>
    <t xml:space="preserve">Salnas iela 2 </t>
  </si>
  <si>
    <t xml:space="preserve">Hanzas iela 7 </t>
  </si>
  <si>
    <t xml:space="preserve">Imantas 8. līnija 1 k-2 </t>
  </si>
  <si>
    <t xml:space="preserve">Ieriķu iela 2B </t>
  </si>
  <si>
    <t xml:space="preserve">Pērnavas iela 1 </t>
  </si>
  <si>
    <t xml:space="preserve">Brīvības gatve 266 </t>
  </si>
  <si>
    <t>Pirmdiena</t>
  </si>
  <si>
    <t>Trešdiena</t>
  </si>
  <si>
    <t>Otrdiena</t>
  </si>
  <si>
    <t>Ceturtdiena</t>
  </si>
  <si>
    <t>Piektdiena</t>
  </si>
  <si>
    <t>14.00-18.00</t>
  </si>
  <si>
    <t>13.00-18.00</t>
  </si>
  <si>
    <t>9.00-12.00
13.00-15.00</t>
  </si>
  <si>
    <t>9.00-12.00 13.00-15.00</t>
  </si>
  <si>
    <t>Kabinets</t>
  </si>
  <si>
    <t>Pieņemšanas laiks</t>
  </si>
  <si>
    <t>foajē</t>
  </si>
  <si>
    <t>Joma</t>
  </si>
  <si>
    <t>Sociālā pakalpojuma joma</t>
  </si>
  <si>
    <t>Sociālā darba joma</t>
  </si>
  <si>
    <t>Sociālās palīdzības joma</t>
  </si>
  <si>
    <t>212a</t>
  </si>
  <si>
    <t>201b</t>
  </si>
  <si>
    <t>3.stāvs</t>
  </si>
  <si>
    <t>9.00-13.00</t>
  </si>
  <si>
    <t>9.00-12.00
13.00-18.00</t>
  </si>
  <si>
    <t>117a</t>
  </si>
  <si>
    <t>117b</t>
  </si>
  <si>
    <t>117c</t>
  </si>
  <si>
    <t>1a</t>
  </si>
  <si>
    <t>2a</t>
  </si>
  <si>
    <t>18c</t>
  </si>
  <si>
    <t>18a</t>
  </si>
  <si>
    <t>Dienas centrs "Ķengarags"</t>
  </si>
  <si>
    <t>Dienas centrs "Rīdzene"</t>
  </si>
  <si>
    <t>Dienas centrs "Vecmīlgrāvis"</t>
  </si>
  <si>
    <t>Dienas centrs "Kastanis"</t>
  </si>
  <si>
    <t>Dienas centrs "Kamene"</t>
  </si>
  <si>
    <t>9.30-18.00</t>
  </si>
  <si>
    <t>8.30-17.00</t>
  </si>
  <si>
    <t>8.30-18.00</t>
  </si>
  <si>
    <t>8.30-16.00</t>
  </si>
  <si>
    <t>14.00-18.00
(iep.pier)</t>
  </si>
  <si>
    <t>13.00-16.30</t>
  </si>
  <si>
    <t>9.00-12.00 
13.00-16.30</t>
  </si>
  <si>
    <t>9.00-12.00 13.00-16.30</t>
  </si>
  <si>
    <t>10.00-13.00
(iep.pier)</t>
  </si>
  <si>
    <t>13.00-18.00
(iep.pier)</t>
  </si>
  <si>
    <t>14.00-17.00
(iep.pier)</t>
  </si>
  <si>
    <t>12.00-18.00
(iep.pier)</t>
  </si>
  <si>
    <t>11.30-14.30
(iep.pier)</t>
  </si>
  <si>
    <t>12.00-16.00
(iep.pier)</t>
  </si>
  <si>
    <t>Ierakstīt šeit =&gt;</t>
  </si>
  <si>
    <t>Latgales rajona nodaļas Teritoriālais centrs "Avoti"</t>
  </si>
  <si>
    <t>Latgales rajona nodaļas Teritoriālais centrs "Pļavnieki"</t>
  </si>
  <si>
    <t>Pārdaugavas rajona nodaļas Teritoriālais centrs "Āgenskalns"</t>
  </si>
  <si>
    <t>Pārdaugavas rajona nodaļas Teritoriālais centrs "Bolderāja"</t>
  </si>
  <si>
    <t>Pārdaugavas rajona nodaļas Teritoriālais centrs "Dzirciems"</t>
  </si>
  <si>
    <t>Pārdaugavas rajona nodaļas Teritoriālais centrs "Imanta"</t>
  </si>
  <si>
    <t>Ziemeļu rajona nodaļas Teritoriālais centrs "Purvciems"</t>
  </si>
  <si>
    <t>Ziemeļu rajona nodaļas Teritoriālais centrs "Vidzeme"</t>
  </si>
  <si>
    <t>Ziemeļu rajona nodaļas Teritoriālais centrs "Ziemeļi"</t>
  </si>
  <si>
    <t>Aizbildņiem, audžuģimenēm un pirmsadopcijas aprūpē esošajiem bērniem</t>
  </si>
  <si>
    <t>Jaundzimušo aprūpei un aizgādņiem</t>
  </si>
  <si>
    <t>Bērziņa Inese</t>
  </si>
  <si>
    <t>Pēdējo reizi atjaunots</t>
  </si>
  <si>
    <t>Labots</t>
  </si>
  <si>
    <t>Administratīvās nodaļas Saimniecības sektors</t>
  </si>
  <si>
    <t xml:space="preserve"> Referents</t>
  </si>
  <si>
    <t xml:space="preserve"> Nodaļas vadītāja vietniece</t>
  </si>
  <si>
    <t xml:space="preserve"> Vecākais sociālais darbinieks</t>
  </si>
  <si>
    <t xml:space="preserve"> Ekonomists</t>
  </si>
  <si>
    <t xml:space="preserve"> Sociālais darbinieks</t>
  </si>
  <si>
    <t xml:space="preserve">  Vecākais sociālais darbinieks</t>
  </si>
  <si>
    <t xml:space="preserve">  Sociālais darbinieks</t>
  </si>
  <si>
    <t xml:space="preserve">   Sociālais darbinieks</t>
  </si>
  <si>
    <t xml:space="preserve">   Vecākais sociālais darbinieks</t>
  </si>
  <si>
    <t xml:space="preserve">    Sociālās palīdzības organizators</t>
  </si>
  <si>
    <t>I.Berzina2@riga.lv</t>
  </si>
  <si>
    <t>Lipša Zenta</t>
  </si>
  <si>
    <t>zenta.lipsa@riga.lv</t>
  </si>
  <si>
    <t>Andrejs.Fedjunovs@riga.lv</t>
  </si>
  <si>
    <t>Fedjunovs Andrejs</t>
  </si>
  <si>
    <t>Rozenberga Inga</t>
  </si>
  <si>
    <t>Inga.Rozenberga@riga.lv</t>
  </si>
  <si>
    <t>Grīnberga Rūta</t>
  </si>
  <si>
    <t>ruta.grinberga@riga.lv</t>
  </si>
  <si>
    <t>Rīgas Sociālā dienesta kopīgais darbinieku katalogs, kur darbinieku meklēšana ir iespējama pēc uzvārda vai vārda, vai amata, vai struktūrvienības, vai adreses, vai tālruņa numura.</t>
  </si>
  <si>
    <t>Jevlanova Tatjana</t>
  </si>
  <si>
    <t>Kleščenko Diāna</t>
  </si>
  <si>
    <t>Diana.Klescenko@riga.lv</t>
  </si>
  <si>
    <t>Zorika Zaiga</t>
  </si>
  <si>
    <t>Zaiga.Zorika@riga.lv</t>
  </si>
  <si>
    <t>Rozenbauma Dace</t>
  </si>
  <si>
    <t>Dace.Rozenbauma@riga.lv</t>
  </si>
  <si>
    <t>Galvenais speciālists arhīva jomā</t>
  </si>
  <si>
    <t xml:space="preserve"> Galvenais speciālists lietvedības jomā</t>
  </si>
  <si>
    <t xml:space="preserve"> Sociālā darba joma</t>
  </si>
  <si>
    <t>Birziņa Dace</t>
  </si>
  <si>
    <t>Dace.Birzina@riga.lv</t>
  </si>
  <si>
    <t>Rasiņa Egija</t>
  </si>
  <si>
    <t>Nodaļas vadītāja palīgs</t>
  </si>
  <si>
    <t/>
  </si>
  <si>
    <t xml:space="preserve">13:00-18:00 
(pēc iepr. pier.)
</t>
  </si>
  <si>
    <t>14:00-17:00 (pēc iepr. pier.)</t>
  </si>
  <si>
    <t xml:space="preserve"> Jaunākais referents</t>
  </si>
  <si>
    <t>Rubina Jūlija</t>
  </si>
  <si>
    <t>julija.rubina@riga.lv</t>
  </si>
  <si>
    <t>Anspoka Ramune</t>
  </si>
  <si>
    <t>Kurme Aija</t>
  </si>
  <si>
    <t>Aija.kurme@riga.lv</t>
  </si>
  <si>
    <t>Jakušins Henrijs</t>
  </si>
  <si>
    <t>Henrijs.Jakusins@riga.lv</t>
  </si>
  <si>
    <t>ramune.anspoka@riga.lv</t>
  </si>
  <si>
    <t>Ivanova Olga</t>
  </si>
  <si>
    <t xml:space="preserve"> Saimniecības vadītājs</t>
  </si>
  <si>
    <t xml:space="preserve"> Saimniecības pārzinis</t>
  </si>
  <si>
    <t>iperkone2@riga.lv</t>
  </si>
  <si>
    <t>Semjonovs Jevgenijs</t>
  </si>
  <si>
    <t>Jevgenijs.Semjonovs@riga.lv</t>
  </si>
  <si>
    <t>taiga.sermuksa@riga.lv</t>
  </si>
  <si>
    <t>Pavļenko Daina</t>
  </si>
  <si>
    <t>Daina.Pavlenko@riga.lv</t>
  </si>
  <si>
    <t>Motiejūniene Svetlana</t>
  </si>
  <si>
    <t>svetlana.motiejuniene@riga.lv</t>
  </si>
  <si>
    <t>Jevgenija.Maskalova@riga.lv</t>
  </si>
  <si>
    <t>Atkarības profilakses sektors</t>
  </si>
  <si>
    <t xml:space="preserve">9.00-12.00
13.00-16.30 </t>
  </si>
  <si>
    <t>Pēc iepriekšējā pieraksta</t>
  </si>
  <si>
    <t xml:space="preserve">Vidrižu iela 1A </t>
  </si>
  <si>
    <t>Kvalitātes vadītājs</t>
  </si>
  <si>
    <t>Kokkonena Oksana</t>
  </si>
  <si>
    <t>oksana.kokkonena@riga.lv</t>
  </si>
  <si>
    <t>Miķēna Linda</t>
  </si>
  <si>
    <t>linda.mikena@riga.lv</t>
  </si>
  <si>
    <t>natalja.kargapolceva@riga.lv</t>
  </si>
  <si>
    <t>jolanta.audare@riga.lv</t>
  </si>
  <si>
    <t>olga.ivanova2@riga.lv</t>
  </si>
  <si>
    <t>Inese.Savina@riga.lv</t>
  </si>
  <si>
    <t>Bērziņa Lana</t>
  </si>
  <si>
    <t>Lana.Berzina@riga.lv</t>
  </si>
  <si>
    <t>Biteniece Gunita</t>
  </si>
  <si>
    <t>gunita.biteniece@riga.lv</t>
  </si>
  <si>
    <t>Jelena.Peresunko@riga.lv</t>
  </si>
  <si>
    <t>Žarkeviča Olga</t>
  </si>
  <si>
    <t>ozarkevica2@riga.lv</t>
  </si>
  <si>
    <t xml:space="preserve">Arzamasceva Natālija </t>
  </si>
  <si>
    <t>Natalija.Arzamasceva@riga.lv</t>
  </si>
  <si>
    <t>Maskaļova Jevgeņija</t>
  </si>
  <si>
    <t>Kargapoļceva Nataļja</t>
  </si>
  <si>
    <t>Latgales rajona nodaļas Teritoriālais centrs "Krasts"</t>
  </si>
  <si>
    <t>Latgales rajona nodaļas Teritoriālais centrs "Daugava"</t>
  </si>
  <si>
    <t>Aglonas iela 35 k-1</t>
  </si>
  <si>
    <t>9.00-12.00
13.00-16.30</t>
  </si>
  <si>
    <t>Aija.Rolmane@riga.lv</t>
  </si>
  <si>
    <t>Bičkovska Anna</t>
  </si>
  <si>
    <t>Anna.Bickovska@riga.lv</t>
  </si>
  <si>
    <t>Stieģele Zane</t>
  </si>
  <si>
    <t>Zane.Stiegele@riga.lv</t>
  </si>
  <si>
    <t>Pāže Zinta</t>
  </si>
  <si>
    <t>zinta.paze@riga.lv</t>
  </si>
  <si>
    <t xml:space="preserve">9.00-12.00 13.00-18.00 </t>
  </si>
  <si>
    <t>Kopienas centrs "Ābeļzieds"</t>
  </si>
  <si>
    <t>Kopienas centra vadītājs</t>
  </si>
  <si>
    <t xml:space="preserve"> Klientu apkalpošanas speciālists</t>
  </si>
  <si>
    <t xml:space="preserve">  Darba aizsardzības un ugunsdrošības speciālists</t>
  </si>
  <si>
    <t xml:space="preserve"> Sociālais pedagogs</t>
  </si>
  <si>
    <t>Vicinska Ina</t>
  </si>
  <si>
    <t>Ina.Vicinska@riga.lv</t>
  </si>
  <si>
    <t xml:space="preserve">Mešņikoviča Jeļena </t>
  </si>
  <si>
    <t>Jelena.Mesnikovica@riga.lv</t>
  </si>
  <si>
    <t>Zaķis Andris</t>
  </si>
  <si>
    <t>Andris.Zakis@riga.lv</t>
  </si>
  <si>
    <t>Iveta.Leimane@riga.lv</t>
  </si>
  <si>
    <t>Leimane Iveta</t>
  </si>
  <si>
    <t xml:space="preserve">Peresuņko Jeļena </t>
  </si>
  <si>
    <t>Dīvāns Dzintars</t>
  </si>
  <si>
    <t>Dzintars.Divans@riga.lv</t>
  </si>
  <si>
    <t>Mitrofanova Irina</t>
  </si>
  <si>
    <t>Irina.Mitrofanova@riga.lv</t>
  </si>
  <si>
    <t>rita.karpinska@riga.lv</t>
  </si>
  <si>
    <t>Karpinska Rita</t>
  </si>
  <si>
    <t>Grigorcēviča Dace</t>
  </si>
  <si>
    <t>Dace.Grigorcevica@riga.lv</t>
  </si>
  <si>
    <t>Zariņa Larisa</t>
  </si>
  <si>
    <t>Larisa.Zarina@riga.lv</t>
  </si>
  <si>
    <t>Ceļmale Dina</t>
  </si>
  <si>
    <t>Dina.Celmale@riga.lv</t>
  </si>
  <si>
    <t xml:space="preserve">Lana.Iljina@riga.lv </t>
  </si>
  <si>
    <t xml:space="preserve">Vinokurova Silvija </t>
  </si>
  <si>
    <t>Silvija.Vinokurova@riga.lv</t>
  </si>
  <si>
    <t>Vančenko Maija</t>
  </si>
  <si>
    <t>Maija.Vancenko@riga.lv</t>
  </si>
  <si>
    <t>Krevica Edīte</t>
  </si>
  <si>
    <t xml:space="preserve">Edite.Krevica@riga.lv </t>
  </si>
  <si>
    <t>gunta.golubeva@riga.lv</t>
  </si>
  <si>
    <t>Golubeva Gunta</t>
  </si>
  <si>
    <t>Kalniņa Inese</t>
  </si>
  <si>
    <t>ikalnina54@riga.lv</t>
  </si>
  <si>
    <t>Vidrižu iela 1C</t>
  </si>
  <si>
    <t>Mažgane Ina</t>
  </si>
  <si>
    <t>Ina.Mazgane@riga.lv</t>
  </si>
  <si>
    <t>Bodniece Anastasija</t>
  </si>
  <si>
    <t>Anastasija.Bodniece@riga.lv</t>
  </si>
  <si>
    <t>Zikova Dana</t>
  </si>
  <si>
    <t>dzikova@riga.lv</t>
  </si>
  <si>
    <t>Administratīvās nodaļas Apmācību sektors</t>
  </si>
  <si>
    <t>Dišlere Kristīne</t>
  </si>
  <si>
    <t>kristine.dislere@riga.lv</t>
  </si>
  <si>
    <t>Andrejeva Karina</t>
  </si>
  <si>
    <t>Melnalksne Kristīne</t>
  </si>
  <si>
    <t>Kristine.Melnalksne@riga.lv</t>
  </si>
  <si>
    <t>Kotova Svetlana</t>
  </si>
  <si>
    <t>Svetlana.Kotova@riga.lv</t>
  </si>
  <si>
    <t>Strode Dace</t>
  </si>
  <si>
    <t>Dace.Strode@riga.lv</t>
  </si>
  <si>
    <t>Vahtina Lana</t>
  </si>
  <si>
    <t>Lana.Vahtina@riga.lv</t>
  </si>
  <si>
    <t xml:space="preserve">9.00-12.00 13.00-16.00 </t>
  </si>
  <si>
    <t>9.00-12.00 13.00-16.00</t>
  </si>
  <si>
    <t>Auziņa Vera</t>
  </si>
  <si>
    <t xml:space="preserve">vera.auzina@riga.lv </t>
  </si>
  <si>
    <t>egija.rasina@riga.lv</t>
  </si>
  <si>
    <t>Mazā Lubānas iela 8</t>
  </si>
  <si>
    <t xml:space="preserve"> Galvenais speciālists</t>
  </si>
  <si>
    <t>Frišenbrūdere Līga</t>
  </si>
  <si>
    <t>Liga.Frisenbrudere@riga.lv</t>
  </si>
  <si>
    <t>Ingrida.Greize@riga.lv</t>
  </si>
  <si>
    <t>Sociālie pabalsti</t>
  </si>
  <si>
    <t>Metarēķini, kase</t>
  </si>
  <si>
    <t xml:space="preserve"> Galvenais speciālists finanšu jomā</t>
  </si>
  <si>
    <t>Pamatlīdzekļi, inventārs</t>
  </si>
  <si>
    <t>RSD</t>
  </si>
  <si>
    <t>Aiviekstes iela 14</t>
  </si>
  <si>
    <t>Ozola Maija</t>
  </si>
  <si>
    <t>maija,ozola@riga.lv</t>
  </si>
  <si>
    <t>Pērle Indra</t>
  </si>
  <si>
    <t xml:space="preserve">Pogodina Velta </t>
  </si>
  <si>
    <t>Velta.Pogodina@riga.lv</t>
  </si>
  <si>
    <t>Gorbļanska Miroslava</t>
  </si>
  <si>
    <t>miroslava.gorblanska@riga.lv</t>
  </si>
  <si>
    <t>ruta.caika@riga.lv</t>
  </si>
  <si>
    <t>ingrida.apkalne@riga.lv</t>
  </si>
  <si>
    <t>Apkalne Ingrīda</t>
  </si>
  <si>
    <t>9.00-12.00 (Apkalpo aprūpes mājās pakalpojuma sniedzēja darbiniekus)</t>
  </si>
  <si>
    <t>Salna Vita</t>
  </si>
  <si>
    <t>Vita.Salna@riga.lv</t>
  </si>
  <si>
    <t>Vērdiņa Antoņina</t>
  </si>
  <si>
    <t>antonina.verdina@riga.lv</t>
  </si>
  <si>
    <t>10.00-12.00
14.00-18.00</t>
  </si>
  <si>
    <t>​67012524</t>
  </si>
  <si>
    <t xml:space="preserve">9.00-12.00  13.00-15.00 </t>
  </si>
  <si>
    <t>13:00-18:00 (iepr.pier.)</t>
  </si>
  <si>
    <t xml:space="preserve">14:00-17:00 (pēc iepr. pier.)
</t>
  </si>
  <si>
    <t xml:space="preserve">12:00-16:00 (pēc iepr. pier.) </t>
  </si>
  <si>
    <t>Silava Dagnija</t>
  </si>
  <si>
    <t>dagnija,silava@riga.lv</t>
  </si>
  <si>
    <t>Poļakova Žanna</t>
  </si>
  <si>
    <t>zanna.polakova@riga.lv</t>
  </si>
  <si>
    <t>Pavlova Nataļja</t>
  </si>
  <si>
    <t>natalja.pavlova@riga.lv</t>
  </si>
  <si>
    <t>Bērziņa Kristīne</t>
  </si>
  <si>
    <t>kristine.berzina@riga.lv</t>
  </si>
  <si>
    <t>13.00-18.00 (iepr.pier.)</t>
  </si>
  <si>
    <t>Kasatkina Tamāra</t>
  </si>
  <si>
    <t>tamara.kasatkina@riga.lv</t>
  </si>
  <si>
    <t>Kamergrauze Sandra</t>
  </si>
  <si>
    <t>Sandra.Kamergrauze@riga.lv</t>
  </si>
  <si>
    <t>Volkova Karina</t>
  </si>
  <si>
    <t>Karina.Volkova@riga.lv</t>
  </si>
  <si>
    <t>Lāce-Kainaize Juta</t>
  </si>
  <si>
    <t>juta.lace-kainaize@riga.lv</t>
  </si>
  <si>
    <t>inga.berzina-daugule@riga.lv</t>
  </si>
  <si>
    <t>Bērziņa - Daugule Inga</t>
  </si>
  <si>
    <t>Vitkovska Meldra</t>
  </si>
  <si>
    <t>Meldra.Vitkovska@riga.lv</t>
  </si>
  <si>
    <t>Meteļica Arnita</t>
  </si>
  <si>
    <t>Arnita.Metelica@riga.lv</t>
  </si>
  <si>
    <t>Vičule Evita</t>
  </si>
  <si>
    <t>evita.vicule@riga.lv</t>
  </si>
  <si>
    <t>Brīvprātīgo darba koordinators</t>
  </si>
  <si>
    <t>Gēgere Kristīne</t>
  </si>
  <si>
    <t>kristine.gegere@riga.lv</t>
  </si>
  <si>
    <t>Zustere Sarma</t>
  </si>
  <si>
    <t>sarma.zustere@riga.lv</t>
  </si>
  <si>
    <t>Logina Aļona</t>
  </si>
  <si>
    <t>alona.logina@riga.lv</t>
  </si>
  <si>
    <t>Turka Dace</t>
  </si>
  <si>
    <t>Dace.Turka@riga.lv</t>
  </si>
  <si>
    <t xml:space="preserve">   Klientu apkalpošanas speciālists </t>
  </si>
  <si>
    <t>Pušpure Sintija</t>
  </si>
  <si>
    <t>Rešetova Natālija</t>
  </si>
  <si>
    <t>Natalija.Resetova@riga.lv</t>
  </si>
  <si>
    <t>Lāce Zane</t>
  </si>
  <si>
    <t xml:space="preserve">zane.lace@riga.lv </t>
  </si>
  <si>
    <t>Nikolajeva Svetlana</t>
  </si>
  <si>
    <t>Svetlana.Nikolajeva@riga,lv</t>
  </si>
  <si>
    <t>Apine Sanita</t>
  </si>
  <si>
    <t>Sanita.Apine@riga.lv</t>
  </si>
  <si>
    <t>Radzeviča Silvija</t>
  </si>
  <si>
    <t>Silvija.Radzevica@riga.lv</t>
  </si>
  <si>
    <t>Pūķe Jana</t>
  </si>
  <si>
    <t>Jana.Puke@riga.lv</t>
  </si>
  <si>
    <t>Krastiņa Oksana</t>
  </si>
  <si>
    <t xml:space="preserve">Oksana.Krastina@riga.lv </t>
  </si>
  <si>
    <t>Bautre-Protizāne Kristīne</t>
  </si>
  <si>
    <t>Kristine.Bautre@riga.lv</t>
  </si>
  <si>
    <t>Matkovska Larisa</t>
  </si>
  <si>
    <t>larisa.matkovska@riga.lv</t>
  </si>
  <si>
    <t>Meļihova Diāna</t>
  </si>
  <si>
    <t>diana.melihova@riga.lv</t>
  </si>
  <si>
    <t>Apmācību sektora vadītājs</t>
  </si>
  <si>
    <t>Ozola Inese</t>
  </si>
  <si>
    <t xml:space="preserve">Teritoriālā centra vadītājs </t>
  </si>
  <si>
    <t>Bondarenko Ludmila</t>
  </si>
  <si>
    <t>Priževoite Ilana</t>
  </si>
  <si>
    <t>ilana.prizevoite@riga.lv</t>
  </si>
  <si>
    <t>Šemele Diāna</t>
  </si>
  <si>
    <t>Diana.Semele@riga.lv</t>
  </si>
  <si>
    <t>inara.riherte@riga.lv</t>
  </si>
  <si>
    <t>Sociālās palīdzības organizators dzīves apstākļu novērtēšanai klientu dzīvesvietā</t>
  </si>
  <si>
    <t>Bojāre Elīza</t>
  </si>
  <si>
    <t>eliza.bojare@riga.lv</t>
  </si>
  <si>
    <t>Šilova Ilana</t>
  </si>
  <si>
    <t>ilana.silova@riga.lv</t>
  </si>
  <si>
    <t>​13.00-18.00</t>
  </si>
  <si>
    <t>​9.00-12.00; 13.00-16.30</t>
  </si>
  <si>
    <t>​13.00-16.30</t>
  </si>
  <si>
    <t>​Pēc iepriekšējā pieraksta</t>
  </si>
  <si>
    <t>Nažinska Līga</t>
  </si>
  <si>
    <t>Liga.Nazinska@riga.lv</t>
  </si>
  <si>
    <t>Jansone Anita</t>
  </si>
  <si>
    <t>anita.jansone@riga.lv</t>
  </si>
  <si>
    <t>Bekmane Agra</t>
  </si>
  <si>
    <t>agra.bekmane@riga.lv</t>
  </si>
  <si>
    <t>Sorokina Olga</t>
  </si>
  <si>
    <t>olga.sorokina@riga.lv</t>
  </si>
  <si>
    <t>Sociālais darbinieks darbā ar ģimeni un bērniem</t>
  </si>
  <si>
    <t xml:space="preserve">    Sociālais darbinieks</t>
  </si>
  <si>
    <t xml:space="preserve"> Sociālais darbinieks darbā ar ģimeni un bērniem</t>
  </si>
  <si>
    <t xml:space="preserve">  Sociālais aprūpētājs</t>
  </si>
  <si>
    <t>iveta.pujate@riga.lv</t>
  </si>
  <si>
    <t xml:space="preserve">Ļevikina Tatjana </t>
  </si>
  <si>
    <t>tatjana.levikina@riga.lv</t>
  </si>
  <si>
    <t xml:space="preserve">Pujāte Iveta </t>
  </si>
  <si>
    <t>Vecākais sociālais darbinieks</t>
  </si>
  <si>
    <t>Rutkovska Jana</t>
  </si>
  <si>
    <t>Jana.Rutkovska@riga.lv</t>
  </si>
  <si>
    <t>Vigule Liāna</t>
  </si>
  <si>
    <t>Liana.Vigule@riga.lv</t>
  </si>
  <si>
    <t>inga.zile-bokane@riga.lv</t>
  </si>
  <si>
    <t>Atkarības profilakses sektora vadītājs</t>
  </si>
  <si>
    <t>10:00-13:00   
KC „Burtnieks”, Burtnieku ielā 37</t>
  </si>
  <si>
    <t>Kozule Santa</t>
  </si>
  <si>
    <t>santa.kozule@riga.lv</t>
  </si>
  <si>
    <t xml:space="preserve">  Vecākais sociālais darbinieks </t>
  </si>
  <si>
    <t xml:space="preserve">  Sociālais darbinieks </t>
  </si>
  <si>
    <t xml:space="preserve">    Klientu apkalpošanas speciālists </t>
  </si>
  <si>
    <t>ludmila.bondarenko@riga.lv</t>
  </si>
  <si>
    <t>Lukijaņika Regīna</t>
  </si>
  <si>
    <t>Zilemane Ilze</t>
  </si>
  <si>
    <t>Ilze.Zilemane@riga.lv</t>
  </si>
  <si>
    <t xml:space="preserve"> Atkarības profilakses speciālists</t>
  </si>
  <si>
    <t>Sociālā darba nodaļas Atkarības profilakses sektors</t>
  </si>
  <si>
    <t>Sociālā darba nodaļas Sociālās aprūpes un sociālās rehabilitācijas pakalpojumu novērtēšanas sektors</t>
  </si>
  <si>
    <t>Sociālās aprūpes un sociālās rehabilitācijas pakalpojumu novērtēšanas sektora vadītājs</t>
  </si>
  <si>
    <t>Zutere Asnate</t>
  </si>
  <si>
    <t>asnate.zutere@riga.lv</t>
  </si>
  <si>
    <t>Sociālās palīdzības organizators</t>
  </si>
  <si>
    <t>Zelča Ina</t>
  </si>
  <si>
    <t>Ina.Zelca@riga.lv</t>
  </si>
  <si>
    <t>Paura Anita</t>
  </si>
  <si>
    <t>Anita.Paura@riga.lv</t>
  </si>
  <si>
    <t>Babkova - Noreiķe Marita</t>
  </si>
  <si>
    <t>marita.noreike-babkova@riga.lv</t>
  </si>
  <si>
    <t>Troicka Ina</t>
  </si>
  <si>
    <t>ina.troicka@riga.lv</t>
  </si>
  <si>
    <t xml:space="preserve">Ozoliņa Iveta </t>
  </si>
  <si>
    <t>iveta.ozolina@riga.lv</t>
  </si>
  <si>
    <t>Redenka Vita</t>
  </si>
  <si>
    <t>vita.redenka@riga.lv</t>
  </si>
  <si>
    <t>Šlama Viola</t>
  </si>
  <si>
    <t>Viola.slama@riga.lv</t>
  </si>
  <si>
    <t>Lūse – Grīnberga Rita</t>
  </si>
  <si>
    <t>Rita.Luse-Grinberga@riga.lv</t>
  </si>
  <si>
    <t>Babaša Zanda</t>
  </si>
  <si>
    <t>zanda.babasa@riga.lv</t>
  </si>
  <si>
    <t>Aleksandrovska Ludmila</t>
  </si>
  <si>
    <t>Ludmila.Aleksandrovska@riga.lv</t>
  </si>
  <si>
    <t>Jelena.olehnovica@riga.lv</t>
  </si>
  <si>
    <t>Oļehnoviča Jeļena</t>
  </si>
  <si>
    <t>Zariņa Līga</t>
  </si>
  <si>
    <t>liga.zarina@riga.lv</t>
  </si>
  <si>
    <t>Kazāka-Vinčele Vita</t>
  </si>
  <si>
    <t>Vita.Kazaka@riga.lv</t>
  </si>
  <si>
    <t>Žarova Kristīna</t>
  </si>
  <si>
    <t>Kristina.Zarova@riga.lv</t>
  </si>
  <si>
    <t>11.00-19.30</t>
  </si>
  <si>
    <t>Zelianka Ingūna</t>
  </si>
  <si>
    <t>inguna.zelianka@riga.lv</t>
  </si>
  <si>
    <t>Mežrozīšu iela 43</t>
  </si>
  <si>
    <t>Tija.Ozolina@riga.lv</t>
  </si>
  <si>
    <t xml:space="preserve"> Sociālais darbinieks darbā ar sociālo gadījumu</t>
  </si>
  <si>
    <t>Ozola Liena</t>
  </si>
  <si>
    <t>Liena.Ozola@riga.lv</t>
  </si>
  <si>
    <t>Ozoliņa Tija</t>
  </si>
  <si>
    <t>Zane.Cipule@riga.lv</t>
  </si>
  <si>
    <t>Cipule Zane</t>
  </si>
  <si>
    <t>Administratīvās nodaļas vadītāja- dienesta vadītāja vietniece</t>
  </si>
  <si>
    <t>Balandina Velga</t>
  </si>
  <si>
    <t>Velga.Balandina@riga.lv</t>
  </si>
  <si>
    <t>Dienesta vadītājs</t>
  </si>
  <si>
    <t>Cibiņa Oksana</t>
  </si>
  <si>
    <t>oksana.cibina@riga.lv</t>
  </si>
  <si>
    <t>Vinte-Bokāne Agnese</t>
  </si>
  <si>
    <t>Bariševa Rita</t>
  </si>
  <si>
    <t>Rita.Bariseva@riga.lv</t>
  </si>
  <si>
    <t>Ziedone Lana</t>
  </si>
  <si>
    <t>Ramka Antra</t>
  </si>
  <si>
    <t>Antra.Ramka@riga.lv</t>
  </si>
  <si>
    <t>santa.velicko@riga.lv</t>
  </si>
  <si>
    <t>Putāne Inga</t>
  </si>
  <si>
    <t>inga.putane@riga.lv</t>
  </si>
  <si>
    <t>Bobrova Karina</t>
  </si>
  <si>
    <t>karina.bobrova@riga.lv</t>
  </si>
  <si>
    <t>Afoņina Natālija</t>
  </si>
  <si>
    <t>natalja.afonina@riga.lv</t>
  </si>
  <si>
    <t>Vinogradova Kristina</t>
  </si>
  <si>
    <t>kristina.vinogradova@riga.lv</t>
  </si>
  <si>
    <t>Klientu apkalpošanas speciālists</t>
  </si>
  <si>
    <t>Pavlova Valentina</t>
  </si>
  <si>
    <t>Valentina.Pavlova@riga.lv</t>
  </si>
  <si>
    <t>agnese.vinte-bokane@riga.lv</t>
  </si>
  <si>
    <t xml:space="preserve">Kručāne Leila </t>
  </si>
  <si>
    <t>Leila.Krucane@riga.lv</t>
  </si>
  <si>
    <t>Erdmane Inga</t>
  </si>
  <si>
    <t> Inga.erdmane@riga.lv</t>
  </si>
  <si>
    <t>Pšeņina Tatjana</t>
  </si>
  <si>
    <t>Tatjana.Psenina@riga.lv</t>
  </si>
  <si>
    <t>Misiņa Inga</t>
  </si>
  <si>
    <t>Naumeca Svelana</t>
  </si>
  <si>
    <t>svetlana.naumeca@riga.lv</t>
  </si>
  <si>
    <t>Kujevda Kristīna</t>
  </si>
  <si>
    <t>Kristina.Kujevda@riga.lv</t>
  </si>
  <si>
    <t>Dzelme Ivonna</t>
  </si>
  <si>
    <t>ivonna.dzelme@riga.lv</t>
  </si>
  <si>
    <t>iluta.samsonova@riga.lv</t>
  </si>
  <si>
    <t>Samsonova Iluta</t>
  </si>
  <si>
    <t xml:space="preserve">Jančenko Edīte </t>
  </si>
  <si>
    <t>edite.jancenko@riga.lv</t>
  </si>
  <si>
    <t>elita.ozolina@riga.lv</t>
  </si>
  <si>
    <t xml:space="preserve">Ozoliņa Elita  </t>
  </si>
  <si>
    <t xml:space="preserve">Klientu apkalpošanas speciālists </t>
  </si>
  <si>
    <t>Lubgāne Lilita</t>
  </si>
  <si>
    <t>Podniece Solvita</t>
  </si>
  <si>
    <t>solvita.podniece@riga.lv</t>
  </si>
  <si>
    <t>Rīgas Sociālais dienests</t>
  </si>
  <si>
    <t>Orlova Olga</t>
  </si>
  <si>
    <t>olga.orlova@riga.lv</t>
  </si>
  <si>
    <t>Sociālālā darba joma</t>
  </si>
  <si>
    <t>Sociālais darbinieks</t>
  </si>
  <si>
    <t>Lagune Zane</t>
  </si>
  <si>
    <t>zane.lagune@riga.lv</t>
  </si>
  <si>
    <t>Skribāns Staņislavs</t>
  </si>
  <si>
    <t>stanislavs.skribans@riga.lv</t>
  </si>
  <si>
    <t>Referents</t>
  </si>
  <si>
    <t>Elina.smata@riga.lv</t>
  </si>
  <si>
    <t>Bekē Linda</t>
  </si>
  <si>
    <t>linda.beke@riga.lv</t>
  </si>
  <si>
    <t>Konopacka Liene</t>
  </si>
  <si>
    <t>liene.konopacka@riga.lv</t>
  </si>
  <si>
    <t>Landzberga Anna</t>
  </si>
  <si>
    <t>anna.landzberga@riga.lv</t>
  </si>
  <si>
    <t>Veļičko Santa</t>
  </si>
  <si>
    <t>indra.perle@riga.lv</t>
  </si>
  <si>
    <t>Zelenkova Olga</t>
  </si>
  <si>
    <t>olga.zelenkova@riga.lv</t>
  </si>
  <si>
    <t>karina.andrejeva@riga.lv</t>
  </si>
  <si>
    <t>Priedīte Elita</t>
  </si>
  <si>
    <t>elita.priedite@riga.lv</t>
  </si>
  <si>
    <t>Udalova Milana</t>
  </si>
  <si>
    <t>milana.udalova@riga.lv</t>
  </si>
  <si>
    <t>inga.misina@riga.lv</t>
  </si>
  <si>
    <t>jelena.kamerade@riga.lv</t>
  </si>
  <si>
    <t>Stelpe Agne</t>
  </si>
  <si>
    <t>agne.stelpe@riga.lv</t>
  </si>
  <si>
    <t>Dudoviča Irina</t>
  </si>
  <si>
    <t>irina.dudovica@riga.lv</t>
  </si>
  <si>
    <t>Kazāka Karīna</t>
  </si>
  <si>
    <t>karina.kazaka@riga.lv</t>
  </si>
  <si>
    <t>Kripēna Kristīne</t>
  </si>
  <si>
    <t>kristine.kripena@riga.lv</t>
  </si>
  <si>
    <t>Pūle Žanete</t>
  </si>
  <si>
    <t>zanete.pule@riga.lv</t>
  </si>
  <si>
    <t xml:space="preserve">    Sociālās darbinieks</t>
  </si>
  <si>
    <t>alda.candere@riga.lv</t>
  </si>
  <si>
    <t>Liepiņa Anžela</t>
  </si>
  <si>
    <t>anzela.liepina@riga.lv</t>
  </si>
  <si>
    <t>Šanhazarova Marija</t>
  </si>
  <si>
    <t>marija.sanhazarova@riga.lv</t>
  </si>
  <si>
    <t>Rubika Odita</t>
  </si>
  <si>
    <t>odita.rubika@riga.lv</t>
  </si>
  <si>
    <t>Grīvstāne Natālija</t>
  </si>
  <si>
    <t>natalija.grivstane@riga.lv</t>
  </si>
  <si>
    <t>Pallo Ineta</t>
  </si>
  <si>
    <t>ineta.pallo@riga.lv</t>
  </si>
  <si>
    <t>Ziediņa Iveta</t>
  </si>
  <si>
    <t>iveta.ziedina@riga.lv</t>
  </si>
  <si>
    <t>Rozentāle Santa</t>
  </si>
  <si>
    <t>santa.rozentale@riga.lv</t>
  </si>
  <si>
    <t>Sarafanova Kristina</t>
  </si>
  <si>
    <t>kristina.sarafanova@riga.lv</t>
  </si>
  <si>
    <t>Ustinoviča Eva</t>
  </si>
  <si>
    <t>eva.ustinoviča@riga.lv</t>
  </si>
  <si>
    <t>Sevele Meldra</t>
  </si>
  <si>
    <t>meldra.sevele@riga.lv</t>
  </si>
  <si>
    <t xml:space="preserve"> Sociālās aprūpes un sociālās rehabilitācijas pakalpojumu novērtēšanas sektora vadītāja vietnieks</t>
  </si>
  <si>
    <t>Sociālā palīdzības joma</t>
  </si>
  <si>
    <t>Sociālās darba joma</t>
  </si>
  <si>
    <t>Bondareva Irina</t>
  </si>
  <si>
    <t>irina.bondareva@riga.lv</t>
  </si>
  <si>
    <t>Vidrižu ielu 1A</t>
  </si>
  <si>
    <t>Vecākais jurists</t>
  </si>
  <si>
    <t>Bileviča Sarmīte</t>
  </si>
  <si>
    <t>sarmite.bilevica@riga.lv</t>
  </si>
  <si>
    <t>Freiberga Sarmīte</t>
  </si>
  <si>
    <t>sarmite.freiberga@riga.lv</t>
  </si>
  <si>
    <t xml:space="preserve"> Vecākais jurists</t>
  </si>
  <si>
    <t>Juridiskā sektora vadītājs</t>
  </si>
  <si>
    <t>sintija.puspure@riga.lv</t>
  </si>
  <si>
    <t>vineta.smilga@riga.lv</t>
  </si>
  <si>
    <t>Klomāne-Gimbicka Inese</t>
  </si>
  <si>
    <t>Eriņa Elīna</t>
  </si>
  <si>
    <t>elina.erina@riga.lv</t>
  </si>
  <si>
    <t>Orleāne-Griķe Gundega</t>
  </si>
  <si>
    <t>gundega.orleane@riga.lv</t>
  </si>
  <si>
    <t>Klasa-Glasa Līga</t>
  </si>
  <si>
    <t>liga.klasa-glasa@riga.lv</t>
  </si>
  <si>
    <t>Jurāne Zanda</t>
  </si>
  <si>
    <t>zanda.jurane@riga.lv</t>
  </si>
  <si>
    <t>Ratniece Liene</t>
  </si>
  <si>
    <t>liene.ratniece@riga.lv</t>
  </si>
  <si>
    <t>Barone Ingrīda</t>
  </si>
  <si>
    <t>Medovikova Egita</t>
  </si>
  <si>
    <t>egita.medovikova@riga.lv</t>
  </si>
  <si>
    <t>Balašova Uļjana</t>
  </si>
  <si>
    <t>uljana.balasova@riga.lv</t>
  </si>
  <si>
    <t>Stankeviča Olga</t>
  </si>
  <si>
    <t>olga.stankevica@riga.lv</t>
  </si>
  <si>
    <t>lzarina21@riga.lv</t>
  </si>
  <si>
    <t>Dembovska Olga</t>
  </si>
  <si>
    <t>olga.dembovska@riga.lv</t>
  </si>
  <si>
    <t xml:space="preserve">Protasova Jelena </t>
  </si>
  <si>
    <t>jelena.protasova@riga.lv</t>
  </si>
  <si>
    <t>Vanaga Kristīne</t>
  </si>
  <si>
    <t>Sapiego Ilva</t>
  </si>
  <si>
    <t>ilva.sapiego@riga.lv</t>
  </si>
  <si>
    <t>Strauta Laura</t>
  </si>
  <si>
    <t>laura.strauta@riga.lv</t>
  </si>
  <si>
    <t>Laizāne Sabīne</t>
  </si>
  <si>
    <t>sabine.laizane@riga.lv</t>
  </si>
  <si>
    <t>212b</t>
  </si>
  <si>
    <t>Gaļecka Natalja</t>
  </si>
  <si>
    <t>natalja.galecka@riga.lv</t>
  </si>
  <si>
    <t>tatjana.jevlanova@riga.lv</t>
  </si>
  <si>
    <t>rita.lanka@riga.lv</t>
  </si>
  <si>
    <t>Čurkste Ilze</t>
  </si>
  <si>
    <t>ilze.curkste@riga.lv</t>
  </si>
  <si>
    <t>Litavniece Laimrota</t>
  </si>
  <si>
    <t>laimrota.litavniece@riga.lv</t>
  </si>
  <si>
    <t>201a</t>
  </si>
  <si>
    <t>astrida.vecele@riga.lv</t>
  </si>
  <si>
    <t>Zīle-Bokāne Inga</t>
  </si>
  <si>
    <t>Čipaite Edīte</t>
  </si>
  <si>
    <t>edite.cipaite@riga.lv</t>
  </si>
  <si>
    <t>Inese.klomane-gimbicka@riga.lv</t>
  </si>
  <si>
    <t>Regina.Lukijanika@riga.lv</t>
  </si>
  <si>
    <t>Broļņicka Arta</t>
  </si>
  <si>
    <t>arta.brolnicka@riga.lv</t>
  </si>
  <si>
    <t>Erķe Sintija</t>
  </si>
  <si>
    <t>sintija.erke@riga.lv</t>
  </si>
  <si>
    <t>Davidova Inna</t>
  </si>
  <si>
    <t>inna.davidova@riga.lv</t>
  </si>
  <si>
    <t>Mendele Katrīna</t>
  </si>
  <si>
    <t>katrina.mendele@riga.lv</t>
  </si>
  <si>
    <t>Miķelsons Mārtiņš</t>
  </si>
  <si>
    <t>martins.mikelsons@riga.lv</t>
  </si>
  <si>
    <t>Kvitka Edgars</t>
  </si>
  <si>
    <t>edgars.kvitka@riga.lv</t>
  </si>
  <si>
    <t xml:space="preserve">   Sociālās palīdzības organizators</t>
  </si>
  <si>
    <t>Lenāne Diāna</t>
  </si>
  <si>
    <t>diana.lenane@riga.lv</t>
  </si>
  <si>
    <t>Pirko Teodora</t>
  </si>
  <si>
    <t>teodora.sevcika@riga.lv</t>
  </si>
  <si>
    <t>Dektere Viktorija</t>
  </si>
  <si>
    <t>viktorija.dektere@riga.lv</t>
  </si>
  <si>
    <t>Finanšu plānošanas un uzskaites nodaļas Datu apstrādes sektors</t>
  </si>
  <si>
    <t>Datu apstrādes sektora vadītājs</t>
  </si>
  <si>
    <t>Dobele Ilze</t>
  </si>
  <si>
    <t>ilze.dobele@riga.lv</t>
  </si>
  <si>
    <t>Dubovska Sandra</t>
  </si>
  <si>
    <t>sandra.dubovska@riga.lv</t>
  </si>
  <si>
    <t>kvanaga18@riga.lv</t>
  </si>
  <si>
    <t>Lorence Aurēlija</t>
  </si>
  <si>
    <t>aurelija.lorence@riga.lv</t>
  </si>
  <si>
    <t>Sasnika Nadežda</t>
  </si>
  <si>
    <t>nadezda.sasnika@riga.lv</t>
  </si>
  <si>
    <t>Lazdiņa Rita</t>
  </si>
  <si>
    <t>Rita.Lazdina@riga.lv</t>
  </si>
  <si>
    <t xml:space="preserve">Aļhimoviča Valērija </t>
  </si>
  <si>
    <t>valerija.alhimovica@riga.lv</t>
  </si>
  <si>
    <t>Miķelsone Elīna</t>
  </si>
  <si>
    <t xml:space="preserve">Eglāja Sandra </t>
  </si>
  <si>
    <t>sandra.eglaja@riga.lv</t>
  </si>
  <si>
    <t xml:space="preserve">Ābola Laura </t>
  </si>
  <si>
    <t>laura.abola@riga.lv</t>
  </si>
  <si>
    <t xml:space="preserve">Paure Sanita </t>
  </si>
  <si>
    <t>sanita.paure@riga.lv</t>
  </si>
  <si>
    <t xml:space="preserve">Blumbergs Normunds </t>
  </si>
  <si>
    <t>Normunds.Blumbergs@riga.lv</t>
  </si>
  <si>
    <t>Sermukša Taiga</t>
  </si>
  <si>
    <t>olesja.begma@riga.lv</t>
  </si>
  <si>
    <t>marita.lace@riga.lv</t>
  </si>
  <si>
    <t xml:space="preserve">Lāce Marita </t>
  </si>
  <si>
    <t>Liepiņa Inga</t>
  </si>
  <si>
    <t>iliepina20@riga.lv</t>
  </si>
  <si>
    <t>Nortija Gunita</t>
  </si>
  <si>
    <t>gunita.nortija@riga.lv</t>
  </si>
  <si>
    <t>Mence Līga</t>
  </si>
  <si>
    <t>liga.mence@riga.lv</t>
  </si>
  <si>
    <t>Šķēle Ruta</t>
  </si>
  <si>
    <t>ruta.skele@iga.lv</t>
  </si>
  <si>
    <t>inese.ozola@riga.lv</t>
  </si>
  <si>
    <t>Miķelsone Aija</t>
  </si>
  <si>
    <t>aija.mikelsone@riga.lv</t>
  </si>
  <si>
    <t>kristine.sveca@riga.lv</t>
  </si>
  <si>
    <t>Šveca Kristīne</t>
  </si>
  <si>
    <t>Haberkorne Kristīne</t>
  </si>
  <si>
    <t>kristine.haberkorne@riga.lv</t>
  </si>
  <si>
    <t>Krastiņa Ilva</t>
  </si>
  <si>
    <t>ilva.krastina@riga.lv</t>
  </si>
  <si>
    <t>Ivenševa Jeļena</t>
  </si>
  <si>
    <t>jelena.ivenseva@riga.lv</t>
  </si>
  <si>
    <t>Vasiļjeva Linda</t>
  </si>
  <si>
    <t>linda.vasiljeva@riga.lv</t>
  </si>
  <si>
    <t>Sociālās pakalpojuma joma</t>
  </si>
  <si>
    <t>Taranova Svetlana</t>
  </si>
  <si>
    <t>svetlana.taranova@riga.lv</t>
  </si>
  <si>
    <t>Teberniece Marika</t>
  </si>
  <si>
    <t>marika.teberniece@riga.lv</t>
  </si>
  <si>
    <t>Begma Oļesja</t>
  </si>
  <si>
    <t>Klientu apkalpošanas speciālists dzīvesvietas apstākļu novērtēšanai klientu dzīvesvietās</t>
  </si>
  <si>
    <t>10.30 -19.00</t>
  </si>
  <si>
    <t>10.30-19.00</t>
  </si>
  <si>
    <t>Ratfeldere Inga</t>
  </si>
  <si>
    <t>Inga.ratfeldere@riga.lv</t>
  </si>
  <si>
    <t xml:space="preserve"> Administratīvas nodaļas vadītāja vietnieks - Personāla, dokumentu un kvalitātes vadības sektora vadītāja</t>
  </si>
  <si>
    <t>Administratīvās nodaļas Personāla, dokumentu un kvalitātes vadības sektors</t>
  </si>
  <si>
    <t>Dundure Kristīne</t>
  </si>
  <si>
    <t>kristine.dundure@riga.lv</t>
  </si>
  <si>
    <t>Asistenta pakalpojuma administrēšanas joma</t>
  </si>
  <si>
    <t>Krastiņa Maija</t>
  </si>
  <si>
    <t>maija.krastina@riga.lv</t>
  </si>
  <si>
    <t>Jurševica Dace</t>
  </si>
  <si>
    <t>dace.jursevica@riga.lv</t>
  </si>
  <si>
    <t>Šilova Jeļena</t>
  </si>
  <si>
    <t>jelena.silova@riga.lv</t>
  </si>
  <si>
    <t>Beļeviča Tatjana</t>
  </si>
  <si>
    <t>tatjana.belevica@riga.lv</t>
  </si>
  <si>
    <t>9.00-12.00 13.00-17.00</t>
  </si>
  <si>
    <t>ligita.lubgane@riga.lv</t>
  </si>
  <si>
    <t>Bojarčika Marina</t>
  </si>
  <si>
    <t>marina.bojarcika@riga.lv</t>
  </si>
  <si>
    <t>Vasečko Jeļena</t>
  </si>
  <si>
    <t>jelena.vacecko@riga.lv</t>
  </si>
  <si>
    <t>Lutovinova Renāta</t>
  </si>
  <si>
    <t>renata.lutovinova@riga.lv</t>
  </si>
  <si>
    <t>Upmale Jeļena</t>
  </si>
  <si>
    <t>jelena.upmale@riga.lv</t>
  </si>
  <si>
    <t xml:space="preserve"> Rolmane Aija</t>
  </si>
  <si>
    <t>Teritoriālā centra vadītāja p.i.</t>
  </si>
  <si>
    <t xml:space="preserve"> Finansists</t>
  </si>
  <si>
    <t>Kravale Ieva</t>
  </si>
  <si>
    <t>Ieva.kravale@riga.lv</t>
  </si>
  <si>
    <t>Oša Dagnija</t>
  </si>
  <si>
    <t>dagnija.osa@riga.lv</t>
  </si>
  <si>
    <t>ilze.rozenberga@riga.lv</t>
  </si>
  <si>
    <t xml:space="preserve">Rozenberga Ilze </t>
  </si>
  <si>
    <t xml:space="preserve">Baškirova Dajana </t>
  </si>
  <si>
    <t>dajana.baskirova@riga.lv</t>
  </si>
  <si>
    <t>ieva.eriksone@riga.lv</t>
  </si>
  <si>
    <t xml:space="preserve">Eriksone Ieva </t>
  </si>
  <si>
    <t>Salceviča Judīte</t>
  </si>
  <si>
    <t>Judite.salcevica@riga.lv</t>
  </si>
  <si>
    <t>Vanaga Līga</t>
  </si>
  <si>
    <t>liga.vanaga@riga.lv</t>
  </si>
  <si>
    <t>Zariņa-Smiļģe Līga</t>
  </si>
  <si>
    <t xml:space="preserve">  Vecākais jurists</t>
  </si>
  <si>
    <t>Šmukste Zane</t>
  </si>
  <si>
    <t>zane.smukste@riga.lv</t>
  </si>
  <si>
    <t>Ruble Alise</t>
  </si>
  <si>
    <t>alise.ruble@riga.lv</t>
  </si>
  <si>
    <t>Numurs</t>
  </si>
  <si>
    <t>13.00-18.00 (rindas kārt.)</t>
  </si>
  <si>
    <t>9.00-12.00     13.00-15.00 (rindas kārt.)</t>
  </si>
  <si>
    <t>13.00-18.00 (iepr. pier.)</t>
  </si>
  <si>
    <t>9.00-13.00 (rindas kārt.)</t>
  </si>
  <si>
    <t>9.00-12.00
13.00-16.00 (iepr.pier.)</t>
  </si>
  <si>
    <t>9.00-12.00
13.00-15.00 (rindas kārt.)</t>
  </si>
  <si>
    <t>Sociālais darbinieks darbā ar sociālo gadījumu</t>
  </si>
  <si>
    <t>9.00-12.00  13.00-16.00 (iepr.pier.)</t>
  </si>
  <si>
    <t xml:space="preserve">13.00-18.00 (iepr.pier.)
</t>
  </si>
  <si>
    <t>9.30-12.30
13.00-15.00 (iepr. pier.)</t>
  </si>
  <si>
    <t>9.00-12.30
13.00-16.00 (iepr.pier.)</t>
  </si>
  <si>
    <t>9.00-12.00 
13.00-16.00
(iep.pier)</t>
  </si>
  <si>
    <t>9.00-18.00 (iepr.pier.)</t>
  </si>
  <si>
    <t>9.00-16.30 (iepr.pier.)</t>
  </si>
  <si>
    <t>9.00-14.00 (Apkalpo aprūpes mājās pakalpojuma sniedzēja darbiniekus)</t>
  </si>
  <si>
    <t xml:space="preserve">  Sociālais darbinieks darbā ar ģimeni un bērniem</t>
  </si>
  <si>
    <t>Fiļipova Svetlana</t>
  </si>
  <si>
    <t>svetlana.filipova@riga.lv</t>
  </si>
  <si>
    <t>Informators zvanu centrā</t>
  </si>
  <si>
    <t>67105048 
25770080</t>
  </si>
  <si>
    <t>Zaļūksne Alma</t>
  </si>
  <si>
    <t>alma.zaluksne@riga.lv</t>
  </si>
  <si>
    <t>Goļeva Vera</t>
  </si>
  <si>
    <t>vera.goleva@riga.lv</t>
  </si>
  <si>
    <t xml:space="preserve">  Sociālais darbinieks darbā ar pilngadīgām personām sociālās aprūpes un sociālās rehabilitācijas pakalpojumu jomā</t>
  </si>
  <si>
    <t>Lūse – Grīnberga Māra</t>
  </si>
  <si>
    <t>mara.lusegrinberga@riga.lv</t>
  </si>
  <si>
    <t xml:space="preserve">    Sociālās palīdzības organizators II līmenis</t>
  </si>
  <si>
    <t>Žagariņa Evita</t>
  </si>
  <si>
    <t>evita.zagarina@riga.lv</t>
  </si>
  <si>
    <t>Križus Baiba</t>
  </si>
  <si>
    <t>baiba.krizus@riga.lv</t>
  </si>
  <si>
    <t xml:space="preserve">    Sociālās palīdzības organizators I līmeņa</t>
  </si>
  <si>
    <t>9.00-12.30  13.00-18.00 (iepr.pier.)</t>
  </si>
  <si>
    <t>9.00-12.30  13.00-16.30 (iepr.pier.)</t>
  </si>
  <si>
    <t xml:space="preserve">    Sociālās palīdzības organizators I līmenis</t>
  </si>
  <si>
    <t>9.00-12.00  12.30-18.00 (iepr.pier.)</t>
  </si>
  <si>
    <t>9.00-12.00  12.30-16.30 (iepr.pier.)</t>
  </si>
  <si>
    <t xml:space="preserve">    Sociālās palīdzības organizators  II līmenis</t>
  </si>
  <si>
    <t>9.00-12.00 (rindas kārt.)</t>
  </si>
  <si>
    <t>9.00-14.00  (iepr.pier.)</t>
  </si>
  <si>
    <t>Mihņenoka Natālija</t>
  </si>
  <si>
    <t>natalija.mihnenoka@riga.lv</t>
  </si>
  <si>
    <t>9.00-12.00 (iepr.pier.)</t>
  </si>
  <si>
    <t>9.00-14.00 
(rindas kārt.)</t>
  </si>
  <si>
    <t>9.00-12.00 
13.00-15.00
(rindas kārt.)</t>
  </si>
  <si>
    <t>Popova Alina</t>
  </si>
  <si>
    <t>alina.popova@riga.lv</t>
  </si>
  <si>
    <t>Sproģe Sanita</t>
  </si>
  <si>
    <t>sanita.sproge@riga.lv</t>
  </si>
  <si>
    <t xml:space="preserve"> Sociālo pakalpojumu joma</t>
  </si>
  <si>
    <t>Administratīvās nodaļas Juridiskais sektors</t>
  </si>
  <si>
    <t>Sociālo pakalpojumu joma</t>
  </si>
  <si>
    <t>Baznīcas iela 19/24</t>
  </si>
  <si>
    <t>Baznīcas iela 19/25</t>
  </si>
  <si>
    <t>Dimante Jūlija</t>
  </si>
  <si>
    <t>Zute-Kokoreviča Iluta</t>
  </si>
  <si>
    <t>julija.dimante@riga.lv</t>
  </si>
  <si>
    <t>iluta.zute.kokorevica@riga.lv</t>
  </si>
  <si>
    <t>Bula Kristīne</t>
  </si>
  <si>
    <t>kristine.bula@riga.lv</t>
  </si>
  <si>
    <t>Adamovičs Māris</t>
  </si>
  <si>
    <t>maris.adamovics@riga.lv</t>
  </si>
  <si>
    <t>Gedvila Sigita</t>
  </si>
  <si>
    <t>sigita.gedvila@riga.lv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</si>
</sst>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Arial Narrow"/>
      <family val="2"/>
      <charset val="186"/>
    </font>
    <font>
      <b/>
      <sz val="13"/>
      <color theme="3"/>
      <name val="Arial Narrow"/>
      <family val="2"/>
      <charset val="186"/>
    </font>
    <font>
      <b/>
      <sz val="11"/>
      <color theme="3"/>
      <name val="Arial Narrow"/>
      <family val="2"/>
      <charset val="186"/>
    </font>
    <font>
      <sz val="11"/>
      <color rgb="FF006100"/>
      <name val="Arial Narrow"/>
      <family val="2"/>
      <charset val="186"/>
    </font>
    <font>
      <sz val="11"/>
      <color rgb="FF9C0006"/>
      <name val="Arial Narrow"/>
      <family val="2"/>
      <charset val="186"/>
    </font>
    <font>
      <sz val="11"/>
      <color rgb="FF9C6500"/>
      <name val="Arial Narrow"/>
      <family val="2"/>
      <charset val="186"/>
    </font>
    <font>
      <sz val="11"/>
      <color rgb="FF3F3F76"/>
      <name val="Arial Narrow"/>
      <family val="2"/>
      <charset val="186"/>
    </font>
    <font>
      <b/>
      <sz val="11"/>
      <color rgb="FF3F3F3F"/>
      <name val="Arial Narrow"/>
      <family val="2"/>
      <charset val="186"/>
    </font>
    <font>
      <b/>
      <sz val="11"/>
      <color rgb="FFFA7D00"/>
      <name val="Arial Narrow"/>
      <family val="2"/>
      <charset val="186"/>
    </font>
    <font>
      <sz val="11"/>
      <color rgb="FFFA7D00"/>
      <name val="Arial Narrow"/>
      <family val="2"/>
      <charset val="186"/>
    </font>
    <font>
      <b/>
      <sz val="11"/>
      <color theme="0"/>
      <name val="Arial Narrow"/>
      <family val="2"/>
      <charset val="186"/>
    </font>
    <font>
      <sz val="11"/>
      <color rgb="FFFF0000"/>
      <name val="Arial Narrow"/>
      <family val="2"/>
      <charset val="186"/>
    </font>
    <font>
      <i/>
      <sz val="11"/>
      <color rgb="FF7F7F7F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1"/>
      <color theme="0"/>
      <name val="Arial Narrow"/>
      <family val="2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Arial Narrow"/>
      <family val="2"/>
      <charset val="186"/>
    </font>
    <font>
      <sz val="10"/>
      <name val="Times New Roman"/>
      <family val="1"/>
      <charset val="186"/>
    </font>
    <font>
      <sz val="2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5"/>
      <color rgb="FFFF0000"/>
      <name val="Arial Narrow"/>
      <family val="2"/>
      <charset val="186"/>
    </font>
    <font>
      <b/>
      <sz val="22"/>
      <color theme="1"/>
      <name val="Times New Roman"/>
      <family val="1"/>
      <charset val="186"/>
    </font>
    <font>
      <sz val="10"/>
      <name val="Arial"/>
      <family val="2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Arial Narrow"/>
      <family val="2"/>
      <charset val="186"/>
    </font>
    <font>
      <sz val="10"/>
      <name val="Arial"/>
      <family val="2"/>
      <charset val="186"/>
    </font>
    <font>
      <u/>
      <sz val="10"/>
      <color theme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0"/>
      <color theme="10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8"/>
      <name val="Arial Narrow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/>
    <xf numFmtId="0" fontId="29" fillId="0" borderId="0"/>
    <xf numFmtId="0" fontId="4" fillId="0" borderId="0"/>
    <xf numFmtId="0" fontId="32" fillId="0" borderId="0"/>
    <xf numFmtId="0" fontId="3" fillId="0" borderId="0"/>
    <xf numFmtId="0" fontId="26" fillId="0" borderId="0"/>
    <xf numFmtId="0" fontId="2" fillId="0" borderId="0"/>
    <xf numFmtId="0" fontId="35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right"/>
    </xf>
    <xf numFmtId="0" fontId="22" fillId="34" borderId="14" xfId="0" applyFont="1" applyFill="1" applyBorder="1" applyAlignment="1">
      <alignment wrapText="1"/>
    </xf>
    <xf numFmtId="0" fontId="22" fillId="34" borderId="14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left" wrapText="1"/>
    </xf>
    <xf numFmtId="0" fontId="31" fillId="34" borderId="0" xfId="0" applyFont="1" applyFill="1"/>
    <xf numFmtId="0" fontId="31" fillId="34" borderId="0" xfId="0" applyFont="1" applyFill="1" applyBorder="1"/>
    <xf numFmtId="0" fontId="31" fillId="34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4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0" fontId="0" fillId="0" borderId="0" xfId="0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4" fillId="0" borderId="14" xfId="49" applyFont="1" applyFill="1" applyBorder="1" applyAlignment="1" applyProtection="1">
      <alignment horizontal="center" wrapText="1"/>
    </xf>
    <xf numFmtId="0" fontId="24" fillId="0" borderId="14" xfId="49" applyFont="1" applyFill="1" applyBorder="1" applyAlignment="1">
      <alignment horizontal="center" wrapText="1"/>
    </xf>
    <xf numFmtId="0" fontId="24" fillId="35" borderId="14" xfId="49" applyFont="1" applyFill="1" applyBorder="1" applyAlignment="1" applyProtection="1">
      <alignment horizontal="center" wrapText="1"/>
    </xf>
    <xf numFmtId="0" fontId="24" fillId="35" borderId="14" xfId="49" applyFont="1" applyFill="1" applyBorder="1" applyAlignment="1">
      <alignment horizontal="center" wrapText="1"/>
    </xf>
    <xf numFmtId="0" fontId="22" fillId="0" borderId="14" xfId="0" applyFont="1" applyFill="1" applyBorder="1" applyAlignment="1"/>
    <xf numFmtId="0" fontId="33" fillId="0" borderId="14" xfId="42" applyFont="1" applyFill="1" applyBorder="1" applyAlignment="1"/>
    <xf numFmtId="0" fontId="33" fillId="0" borderId="14" xfId="42" applyFont="1" applyFill="1" applyBorder="1"/>
    <xf numFmtId="0" fontId="24" fillId="0" borderId="14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 applyProtection="1">
      <alignment horizontal="center" wrapText="1"/>
    </xf>
    <xf numFmtId="0" fontId="22" fillId="0" borderId="14" xfId="0" applyFont="1" applyFill="1" applyBorder="1"/>
    <xf numFmtId="0" fontId="22" fillId="0" borderId="14" xfId="51" applyFont="1" applyFill="1" applyBorder="1" applyAlignment="1"/>
    <xf numFmtId="0" fontId="22" fillId="0" borderId="14" xfId="51" applyFont="1" applyFill="1" applyBorder="1"/>
    <xf numFmtId="0" fontId="24" fillId="0" borderId="14" xfId="51" applyFont="1" applyFill="1" applyBorder="1" applyAlignment="1">
      <alignment horizontal="center" wrapText="1"/>
    </xf>
    <xf numFmtId="0" fontId="24" fillId="0" borderId="14" xfId="51" applyFont="1" applyFill="1" applyBorder="1"/>
    <xf numFmtId="0" fontId="24" fillId="0" borderId="14" xfId="0" applyFont="1" applyFill="1" applyBorder="1"/>
    <xf numFmtId="0" fontId="22" fillId="0" borderId="14" xfId="49" applyFont="1" applyBorder="1" applyAlignment="1"/>
    <xf numFmtId="0" fontId="22" fillId="35" borderId="14" xfId="49" applyFont="1" applyFill="1" applyBorder="1" applyAlignment="1"/>
    <xf numFmtId="0" fontId="22" fillId="35" borderId="14" xfId="49" applyFont="1" applyFill="1" applyBorder="1" applyAlignment="1">
      <alignment wrapText="1"/>
    </xf>
    <xf numFmtId="0" fontId="24" fillId="0" borderId="14" xfId="43" applyFont="1" applyFill="1" applyBorder="1" applyAlignment="1">
      <alignment horizontal="center" wrapText="1"/>
    </xf>
    <xf numFmtId="0" fontId="24" fillId="0" borderId="14" xfId="0" applyFont="1" applyFill="1" applyBorder="1" applyAlignment="1"/>
    <xf numFmtId="0" fontId="34" fillId="0" borderId="14" xfId="0" applyFont="1" applyFill="1" applyBorder="1" applyAlignment="1"/>
    <xf numFmtId="0" fontId="22" fillId="0" borderId="14" xfId="0" applyFont="1" applyBorder="1"/>
    <xf numFmtId="0" fontId="22" fillId="0" borderId="14" xfId="45" applyFont="1" applyFill="1" applyBorder="1" applyAlignment="1"/>
    <xf numFmtId="0" fontId="22" fillId="0" borderId="14" xfId="45" applyFont="1" applyBorder="1"/>
    <xf numFmtId="0" fontId="24" fillId="0" borderId="14" xfId="0" applyFont="1" applyFill="1" applyBorder="1" applyAlignment="1" applyProtection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4" xfId="51" applyFont="1" applyFill="1" applyBorder="1" applyAlignment="1"/>
    <xf numFmtId="0" fontId="24" fillId="0" borderId="14" xfId="51" applyFont="1" applyFill="1" applyBorder="1" applyAlignment="1">
      <alignment horizontal="center"/>
    </xf>
    <xf numFmtId="0" fontId="24" fillId="0" borderId="14" xfId="51" applyFont="1" applyFill="1" applyBorder="1" applyAlignment="1">
      <alignment wrapText="1"/>
    </xf>
    <xf numFmtId="0" fontId="24" fillId="0" borderId="14" xfId="51" applyFont="1" applyBorder="1"/>
    <xf numFmtId="0" fontId="24" fillId="0" borderId="14" xfId="51" applyFont="1" applyBorder="1" applyAlignment="1">
      <alignment horizontal="center"/>
    </xf>
    <xf numFmtId="0" fontId="24" fillId="0" borderId="14" xfId="51" applyFont="1" applyBorder="1" applyAlignment="1">
      <alignment horizontal="center" wrapText="1"/>
    </xf>
    <xf numFmtId="0" fontId="24" fillId="0" borderId="14" xfId="49" applyFont="1" applyBorder="1" applyAlignment="1"/>
    <xf numFmtId="0" fontId="24" fillId="0" borderId="14" xfId="49" applyFont="1" applyBorder="1" applyAlignment="1">
      <alignment horizontal="center"/>
    </xf>
    <xf numFmtId="0" fontId="24" fillId="0" borderId="14" xfId="49" applyFont="1" applyBorder="1" applyAlignment="1">
      <alignment wrapText="1"/>
    </xf>
    <xf numFmtId="0" fontId="24" fillId="0" borderId="14" xfId="49" applyFont="1" applyBorder="1" applyAlignment="1">
      <alignment horizontal="center" wrapText="1"/>
    </xf>
    <xf numFmtId="0" fontId="24" fillId="35" borderId="14" xfId="49" applyFont="1" applyFill="1" applyBorder="1" applyAlignment="1"/>
    <xf numFmtId="0" fontId="24" fillId="35" borderId="14" xfId="49" applyFont="1" applyFill="1" applyBorder="1" applyAlignment="1">
      <alignment horizontal="center"/>
    </xf>
    <xf numFmtId="0" fontId="24" fillId="35" borderId="14" xfId="49" applyFont="1" applyFill="1" applyBorder="1" applyAlignment="1">
      <alignment wrapText="1"/>
    </xf>
    <xf numFmtId="0" fontId="24" fillId="0" borderId="14" xfId="0" applyFont="1" applyBorder="1"/>
    <xf numFmtId="0" fontId="24" fillId="0" borderId="14" xfId="45" applyFont="1" applyBorder="1"/>
    <xf numFmtId="0" fontId="24" fillId="0" borderId="16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/>
    <xf numFmtId="0" fontId="33" fillId="0" borderId="0" xfId="42" applyFont="1" applyFill="1" applyBorder="1" applyAlignment="1"/>
    <xf numFmtId="0" fontId="33" fillId="0" borderId="14" xfId="50" applyFont="1" applyBorder="1" applyAlignment="1"/>
    <xf numFmtId="0" fontId="22" fillId="35" borderId="14" xfId="53" applyFont="1" applyFill="1" applyBorder="1" applyAlignment="1"/>
    <xf numFmtId="0" fontId="33" fillId="35" borderId="14" xfId="50" applyFont="1" applyFill="1" applyBorder="1" applyAlignment="1"/>
    <xf numFmtId="0" fontId="36" fillId="35" borderId="14" xfId="50" applyFont="1" applyFill="1" applyBorder="1" applyAlignment="1"/>
    <xf numFmtId="0" fontId="33" fillId="35" borderId="14" xfId="42" applyFont="1" applyFill="1" applyBorder="1"/>
    <xf numFmtId="0" fontId="33" fillId="35" borderId="14" xfId="42" applyFont="1" applyFill="1" applyBorder="1" applyAlignment="1"/>
    <xf numFmtId="0" fontId="24" fillId="0" borderId="14" xfId="53" applyFont="1" applyFill="1" applyBorder="1" applyAlignment="1">
      <alignment wrapText="1"/>
    </xf>
    <xf numFmtId="0" fontId="24" fillId="0" borderId="14" xfId="53" applyFont="1" applyFill="1" applyBorder="1" applyAlignment="1">
      <alignment horizontal="center" wrapText="1"/>
    </xf>
    <xf numFmtId="0" fontId="33" fillId="0" borderId="14" xfId="50" applyFont="1" applyFill="1" applyBorder="1" applyAlignment="1"/>
    <xf numFmtId="0" fontId="23" fillId="0" borderId="14" xfId="42" applyFill="1" applyBorder="1" applyAlignment="1"/>
    <xf numFmtId="0" fontId="33" fillId="0" borderId="14" xfId="42" applyFont="1" applyBorder="1" applyAlignment="1"/>
    <xf numFmtId="0" fontId="23" fillId="0" borderId="0" xfId="42" applyAlignment="1">
      <alignment wrapText="1"/>
    </xf>
    <xf numFmtId="0" fontId="22" fillId="0" borderId="14" xfId="54" applyFont="1" applyFill="1" applyBorder="1" applyAlignment="1">
      <alignment wrapText="1"/>
    </xf>
    <xf numFmtId="0" fontId="24" fillId="0" borderId="14" xfId="54" applyFont="1" applyFill="1" applyBorder="1" applyAlignment="1">
      <alignment horizontal="center" wrapText="1"/>
    </xf>
    <xf numFmtId="0" fontId="24" fillId="0" borderId="14" xfId="54" applyFont="1" applyFill="1" applyBorder="1" applyAlignment="1">
      <alignment horizontal="left" wrapText="1"/>
    </xf>
    <xf numFmtId="0" fontId="24" fillId="0" borderId="17" xfId="54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38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35" borderId="14" xfId="49" applyFont="1" applyFill="1" applyBorder="1"/>
    <xf numFmtId="0" fontId="24" fillId="0" borderId="14" xfId="0" applyFont="1" applyBorder="1" applyAlignment="1">
      <alignment horizontal="center" wrapText="1"/>
    </xf>
    <xf numFmtId="0" fontId="38" fillId="35" borderId="14" xfId="0" applyFont="1" applyFill="1" applyBorder="1" applyAlignment="1">
      <alignment horizontal="center" wrapText="1"/>
    </xf>
    <xf numFmtId="0" fontId="22" fillId="35" borderId="14" xfId="0" applyFont="1" applyFill="1" applyBorder="1" applyAlignment="1">
      <alignment horizontal="center" wrapText="1"/>
    </xf>
    <xf numFmtId="0" fontId="23" fillId="0" borderId="14" xfId="42" applyFill="1" applyBorder="1"/>
    <xf numFmtId="0" fontId="23" fillId="0" borderId="0" xfId="42" applyFill="1" applyBorder="1" applyAlignment="1"/>
    <xf numFmtId="0" fontId="23" fillId="35" borderId="14" xfId="42" applyFill="1" applyBorder="1" applyAlignment="1"/>
    <xf numFmtId="0" fontId="23" fillId="0" borderId="14" xfId="42" applyBorder="1" applyAlignment="1"/>
    <xf numFmtId="0" fontId="24" fillId="0" borderId="18" xfId="0" applyFont="1" applyFill="1" applyBorder="1" applyAlignment="1"/>
    <xf numFmtId="0" fontId="24" fillId="0" borderId="18" xfId="0" applyFont="1" applyFill="1" applyBorder="1" applyAlignment="1">
      <alignment horizontal="center"/>
    </xf>
    <xf numFmtId="0" fontId="22" fillId="0" borderId="18" xfId="0" applyFont="1" applyFill="1" applyBorder="1" applyAlignment="1"/>
    <xf numFmtId="0" fontId="24" fillId="0" borderId="18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/>
    </xf>
    <xf numFmtId="0" fontId="24" fillId="0" borderId="14" xfId="45" applyFont="1" applyFill="1" applyBorder="1" applyAlignment="1"/>
    <xf numFmtId="0" fontId="24" fillId="0" borderId="16" xfId="0" applyFont="1" applyFill="1" applyBorder="1" applyAlignment="1"/>
    <xf numFmtId="0" fontId="22" fillId="0" borderId="16" xfId="0" applyFont="1" applyFill="1" applyBorder="1" applyAlignment="1"/>
    <xf numFmtId="0" fontId="24" fillId="0" borderId="16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wrapText="1"/>
    </xf>
    <xf numFmtId="0" fontId="24" fillId="0" borderId="14" xfId="49" applyFont="1" applyFill="1" applyBorder="1" applyAlignment="1"/>
    <xf numFmtId="0" fontId="24" fillId="0" borderId="14" xfId="49" applyFont="1" applyFill="1" applyBorder="1" applyAlignment="1">
      <alignment horizontal="center"/>
    </xf>
    <xf numFmtId="0" fontId="24" fillId="0" borderId="14" xfId="49" applyFont="1" applyFill="1" applyBorder="1" applyAlignment="1">
      <alignment wrapText="1"/>
    </xf>
    <xf numFmtId="0" fontId="22" fillId="0" borderId="14" xfId="49" applyFont="1" applyFill="1" applyBorder="1" applyAlignment="1"/>
    <xf numFmtId="0" fontId="22" fillId="0" borderId="14" xfId="0" applyFont="1" applyFill="1" applyBorder="1" applyAlignment="1">
      <alignment wrapText="1"/>
    </xf>
    <xf numFmtId="0" fontId="33" fillId="0" borderId="16" xfId="42" applyFont="1" applyFill="1" applyBorder="1" applyAlignment="1"/>
    <xf numFmtId="0" fontId="33" fillId="0" borderId="18" xfId="42" applyFont="1" applyFill="1" applyBorder="1" applyAlignment="1"/>
    <xf numFmtId="0" fontId="24" fillId="0" borderId="16" xfId="0" applyFont="1" applyFill="1" applyBorder="1" applyAlignment="1">
      <alignment horizontal="center"/>
    </xf>
    <xf numFmtId="0" fontId="22" fillId="0" borderId="0" xfId="0" applyFont="1" applyBorder="1"/>
    <xf numFmtId="0" fontId="24" fillId="35" borderId="0" xfId="49" applyFont="1" applyFill="1" applyBorder="1" applyAlignment="1"/>
    <xf numFmtId="0" fontId="23" fillId="35" borderId="0" xfId="42" applyFill="1" applyBorder="1" applyAlignment="1"/>
    <xf numFmtId="0" fontId="22" fillId="34" borderId="0" xfId="0" applyFont="1" applyFill="1" applyAlignment="1">
      <alignment horizontal="center" vertical="center"/>
    </xf>
    <xf numFmtId="0" fontId="25" fillId="33" borderId="10" xfId="0" quotePrefix="1" applyFont="1" applyFill="1" applyBorder="1" applyAlignment="1" applyProtection="1">
      <alignment horizontal="center"/>
      <protection locked="0"/>
    </xf>
    <xf numFmtId="0" fontId="25" fillId="33" borderId="11" xfId="0" applyFont="1" applyFill="1" applyBorder="1" applyAlignment="1" applyProtection="1">
      <alignment horizontal="center"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/>
    </xf>
    <xf numFmtId="0" fontId="34" fillId="0" borderId="14" xfId="0" applyFont="1" applyBorder="1"/>
    <xf numFmtId="0" fontId="24" fillId="0" borderId="0" xfId="49" applyFont="1" applyBorder="1" applyAlignment="1"/>
    <xf numFmtId="0" fontId="37" fillId="0" borderId="18" xfId="42" applyFont="1" applyFill="1" applyBorder="1" applyAlignment="1"/>
    <xf numFmtId="0" fontId="33" fillId="0" borderId="0" xfId="50" applyFont="1" applyBorder="1" applyAlignment="1"/>
    <xf numFmtId="0" fontId="23" fillId="0" borderId="16" xfId="42" applyFill="1" applyBorder="1" applyAlignment="1"/>
  </cellXfs>
  <cellStyles count="55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Hipersaite" xfId="42" builtinId="8"/>
    <cellStyle name="Hipersaite 2" xfId="50" xr:uid="{00000000-0005-0000-0000-00001B000000}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rasts 10" xfId="54" xr:uid="{00000000-0005-0000-0000-000023000000}"/>
    <cellStyle name="Parasts 2" xfId="43" xr:uid="{00000000-0005-0000-0000-000024000000}"/>
    <cellStyle name="Parasts 3" xfId="44" xr:uid="{00000000-0005-0000-0000-000025000000}"/>
    <cellStyle name="Parasts 3 2" xfId="48" xr:uid="{00000000-0005-0000-0000-000026000000}"/>
    <cellStyle name="Parasts 4" xfId="45" xr:uid="{00000000-0005-0000-0000-000027000000}"/>
    <cellStyle name="Parasts 5" xfId="46" xr:uid="{00000000-0005-0000-0000-000028000000}"/>
    <cellStyle name="Parasts 6" xfId="47" xr:uid="{00000000-0005-0000-0000-000029000000}"/>
    <cellStyle name="Parasts 7" xfId="49" xr:uid="{00000000-0005-0000-0000-00002A000000}"/>
    <cellStyle name="Parasts 7 2" xfId="53" xr:uid="{00000000-0005-0000-0000-00002B000000}"/>
    <cellStyle name="Parasts 8" xfId="51" xr:uid="{00000000-0005-0000-0000-00002C000000}"/>
    <cellStyle name="Parasts 9" xfId="52" xr:uid="{00000000-0005-0000-0000-00002D000000}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ana.Berzina@riga.lv" TargetMode="External"/><Relationship Id="rId299" Type="http://schemas.openxmlformats.org/officeDocument/2006/relationships/hyperlink" Target="mailto:irina.dudovica@riga.lv" TargetMode="External"/><Relationship Id="rId303" Type="http://schemas.openxmlformats.org/officeDocument/2006/relationships/hyperlink" Target="mailto:martins.mikelsons@riga.lv" TargetMode="External"/><Relationship Id="rId21" Type="http://schemas.openxmlformats.org/officeDocument/2006/relationships/hyperlink" Target="mailto:Agnese.Gegere@riga.lv" TargetMode="External"/><Relationship Id="rId42" Type="http://schemas.openxmlformats.org/officeDocument/2006/relationships/hyperlink" Target="mailto:Larisa.Cirkova@riga.lv" TargetMode="External"/><Relationship Id="rId63" Type="http://schemas.openxmlformats.org/officeDocument/2006/relationships/hyperlink" Target="mailto:Antra.Andrukele@riga.lv" TargetMode="External"/><Relationship Id="rId84" Type="http://schemas.openxmlformats.org/officeDocument/2006/relationships/hyperlink" Target="mailto:Sarmite.Balode@riga.lv" TargetMode="External"/><Relationship Id="rId138" Type="http://schemas.openxmlformats.org/officeDocument/2006/relationships/hyperlink" Target="mailto:Ingrida.Greize@riga.lv" TargetMode="External"/><Relationship Id="rId159" Type="http://schemas.openxmlformats.org/officeDocument/2006/relationships/hyperlink" Target="mailto:inga.berzina-daugule@riga.lv" TargetMode="External"/><Relationship Id="rId324" Type="http://schemas.openxmlformats.org/officeDocument/2006/relationships/hyperlink" Target="mailto:dace.jursevica@riga.lv" TargetMode="External"/><Relationship Id="rId345" Type="http://schemas.openxmlformats.org/officeDocument/2006/relationships/hyperlink" Target="mailto:natalija.mihnenoka@riga.lv" TargetMode="External"/><Relationship Id="rId170" Type="http://schemas.openxmlformats.org/officeDocument/2006/relationships/hyperlink" Target="mailto:Liga.Gerharde@riga.lv" TargetMode="External"/><Relationship Id="rId191" Type="http://schemas.openxmlformats.org/officeDocument/2006/relationships/hyperlink" Target="mailto:ilana.prizevoite@riga.lv" TargetMode="External"/><Relationship Id="rId205" Type="http://schemas.openxmlformats.org/officeDocument/2006/relationships/hyperlink" Target="mailto:Kristine.Melnalksne@riga.lv" TargetMode="External"/><Relationship Id="rId226" Type="http://schemas.openxmlformats.org/officeDocument/2006/relationships/hyperlink" Target="mailto:agnese.vinte-bokane@riga.lv" TargetMode="External"/><Relationship Id="rId247" Type="http://schemas.openxmlformats.org/officeDocument/2006/relationships/hyperlink" Target="mailto:zane.lagune@riga.lv" TargetMode="External"/><Relationship Id="rId107" Type="http://schemas.openxmlformats.org/officeDocument/2006/relationships/hyperlink" Target="mailto:Maija.Vancenko@riga.lv" TargetMode="External"/><Relationship Id="rId268" Type="http://schemas.openxmlformats.org/officeDocument/2006/relationships/hyperlink" Target="mailto:vineta.smilga@riga.lv" TargetMode="External"/><Relationship Id="rId289" Type="http://schemas.openxmlformats.org/officeDocument/2006/relationships/hyperlink" Target="mailto:zenta.lipsa@riga.lv" TargetMode="External"/><Relationship Id="rId11" Type="http://schemas.openxmlformats.org/officeDocument/2006/relationships/hyperlink" Target="mailto:Uvis.Kalnins@riga.lv" TargetMode="External"/><Relationship Id="rId32" Type="http://schemas.openxmlformats.org/officeDocument/2006/relationships/hyperlink" Target="mailto:Ginta.Kiseniece@riga.lv" TargetMode="External"/><Relationship Id="rId53" Type="http://schemas.openxmlformats.org/officeDocument/2006/relationships/hyperlink" Target="mailto:Guna.Mikulskaite@riga.lv" TargetMode="External"/><Relationship Id="rId74" Type="http://schemas.openxmlformats.org/officeDocument/2006/relationships/hyperlink" Target="mailto:Dace.Titane@riga.lv" TargetMode="External"/><Relationship Id="rId128" Type="http://schemas.openxmlformats.org/officeDocument/2006/relationships/hyperlink" Target="mailto:Sarmite.Jurevica@riga.lv" TargetMode="External"/><Relationship Id="rId149" Type="http://schemas.openxmlformats.org/officeDocument/2006/relationships/hyperlink" Target="mailto:Velta.Pogodina@riga.lv" TargetMode="External"/><Relationship Id="rId314" Type="http://schemas.openxmlformats.org/officeDocument/2006/relationships/hyperlink" Target="mailto:tamara.kasatkina@riga.lv" TargetMode="External"/><Relationship Id="rId335" Type="http://schemas.openxmlformats.org/officeDocument/2006/relationships/hyperlink" Target="mailto:sarmite.freiberga@riga.lv" TargetMode="External"/><Relationship Id="rId5" Type="http://schemas.openxmlformats.org/officeDocument/2006/relationships/hyperlink" Target="mailto:Lilita.Harina@riga.lv" TargetMode="External"/><Relationship Id="rId95" Type="http://schemas.openxmlformats.org/officeDocument/2006/relationships/hyperlink" Target="mailto:Henrijs.Jakusins@riga.lv" TargetMode="External"/><Relationship Id="rId160" Type="http://schemas.openxmlformats.org/officeDocument/2006/relationships/hyperlink" Target="mailto:Andris.Zakis@riga.lv" TargetMode="External"/><Relationship Id="rId181" Type="http://schemas.openxmlformats.org/officeDocument/2006/relationships/hyperlink" Target="mailto:Ilze.Zilemane@riga.lv" TargetMode="External"/><Relationship Id="rId216" Type="http://schemas.openxmlformats.org/officeDocument/2006/relationships/hyperlink" Target="mailto:Natalija.Resetova@riga.lv" TargetMode="External"/><Relationship Id="rId237" Type="http://schemas.openxmlformats.org/officeDocument/2006/relationships/hyperlink" Target="mailto:olga.orlova@riga.lv" TargetMode="External"/><Relationship Id="rId258" Type="http://schemas.openxmlformats.org/officeDocument/2006/relationships/hyperlink" Target="mailto:kristina.sarafanova@riga.lv" TargetMode="External"/><Relationship Id="rId279" Type="http://schemas.openxmlformats.org/officeDocument/2006/relationships/hyperlink" Target="mailto:olga.dembovska@riga.lv" TargetMode="External"/><Relationship Id="rId22" Type="http://schemas.openxmlformats.org/officeDocument/2006/relationships/hyperlink" Target="mailto:Inga.ratfeldere@riga.lv" TargetMode="External"/><Relationship Id="rId43" Type="http://schemas.openxmlformats.org/officeDocument/2006/relationships/hyperlink" Target="mailto:Anda.Klavina@riga.lv" TargetMode="External"/><Relationship Id="rId64" Type="http://schemas.openxmlformats.org/officeDocument/2006/relationships/hyperlink" Target="mailto:Gunta.Stradina@riga.lv" TargetMode="External"/><Relationship Id="rId118" Type="http://schemas.openxmlformats.org/officeDocument/2006/relationships/hyperlink" Target="mailto:Veronika.Lorence@riga.lv" TargetMode="External"/><Relationship Id="rId139" Type="http://schemas.openxmlformats.org/officeDocument/2006/relationships/hyperlink" Target="mailto:Lidija.Silova@riga.lv" TargetMode="External"/><Relationship Id="rId290" Type="http://schemas.openxmlformats.org/officeDocument/2006/relationships/hyperlink" Target="mailto:ilze.curkste@riga.lv" TargetMode="External"/><Relationship Id="rId304" Type="http://schemas.openxmlformats.org/officeDocument/2006/relationships/hyperlink" Target="mailto:edgars.kvitka@riga.lv" TargetMode="External"/><Relationship Id="rId325" Type="http://schemas.openxmlformats.org/officeDocument/2006/relationships/hyperlink" Target="mailto:jelena.silova@riga.lv" TargetMode="External"/><Relationship Id="rId346" Type="http://schemas.openxmlformats.org/officeDocument/2006/relationships/hyperlink" Target="mailto:alina.popova@riga.lv" TargetMode="External"/><Relationship Id="rId85" Type="http://schemas.openxmlformats.org/officeDocument/2006/relationships/hyperlink" Target="mailto:agne.zeiza@riga.lv" TargetMode="External"/><Relationship Id="rId150" Type="http://schemas.openxmlformats.org/officeDocument/2006/relationships/hyperlink" Target="mailto:miroslava.gorblanska@riga.lv" TargetMode="External"/><Relationship Id="rId171" Type="http://schemas.openxmlformats.org/officeDocument/2006/relationships/hyperlink" Target="mailto:Ina.Mazgane@riga.lv" TargetMode="External"/><Relationship Id="rId192" Type="http://schemas.openxmlformats.org/officeDocument/2006/relationships/hyperlink" Target="mailto:dace.ikauniece@riga.lv" TargetMode="External"/><Relationship Id="rId206" Type="http://schemas.openxmlformats.org/officeDocument/2006/relationships/hyperlink" Target="mailto:Anita.Paura@riga.lv" TargetMode="External"/><Relationship Id="rId227" Type="http://schemas.openxmlformats.org/officeDocument/2006/relationships/hyperlink" Target="mailto:Inga.erdmane@riga.lv" TargetMode="External"/><Relationship Id="rId248" Type="http://schemas.openxmlformats.org/officeDocument/2006/relationships/hyperlink" Target="mailto:milana.udalova@riga.lv" TargetMode="External"/><Relationship Id="rId269" Type="http://schemas.openxmlformats.org/officeDocument/2006/relationships/hyperlink" Target="mailto:liga.zarina@riga.lv" TargetMode="External"/><Relationship Id="rId12" Type="http://schemas.openxmlformats.org/officeDocument/2006/relationships/hyperlink" Target="mailto:Laimdota.Gaile@riga.lv" TargetMode="External"/><Relationship Id="rId33" Type="http://schemas.openxmlformats.org/officeDocument/2006/relationships/hyperlink" Target="mailto:Sintija.Spila@riga.lv" TargetMode="External"/><Relationship Id="rId108" Type="http://schemas.openxmlformats.org/officeDocument/2006/relationships/hyperlink" Target="mailto:karina.bobrova@riga.lv" TargetMode="External"/><Relationship Id="rId129" Type="http://schemas.openxmlformats.org/officeDocument/2006/relationships/hyperlink" Target="mailto:Aija.kurme@riga.lv" TargetMode="External"/><Relationship Id="rId280" Type="http://schemas.openxmlformats.org/officeDocument/2006/relationships/hyperlink" Target="mailto:ilva.sapiego@riga.lv" TargetMode="External"/><Relationship Id="rId315" Type="http://schemas.openxmlformats.org/officeDocument/2006/relationships/hyperlink" Target="mailto:linda.vasiljeva@riga.lv" TargetMode="External"/><Relationship Id="rId336" Type="http://schemas.openxmlformats.org/officeDocument/2006/relationships/hyperlink" Target="mailto:zane.smukste@riga.lv" TargetMode="External"/><Relationship Id="rId54" Type="http://schemas.openxmlformats.org/officeDocument/2006/relationships/hyperlink" Target="mailto:gunta.golubeva@riga.lv" TargetMode="External"/><Relationship Id="rId75" Type="http://schemas.openxmlformats.org/officeDocument/2006/relationships/hyperlink" Target="mailto:Gunta.Linare@riga.lv" TargetMode="External"/><Relationship Id="rId96" Type="http://schemas.openxmlformats.org/officeDocument/2006/relationships/hyperlink" Target="mailto:Anastasija.Bodniece@riga.lv" TargetMode="External"/><Relationship Id="rId140" Type="http://schemas.openxmlformats.org/officeDocument/2006/relationships/hyperlink" Target="mailto:Inese.Sudnika@riga.lv" TargetMode="External"/><Relationship Id="rId161" Type="http://schemas.openxmlformats.org/officeDocument/2006/relationships/hyperlink" Target="mailto:zanna.polakova@riga.lv" TargetMode="External"/><Relationship Id="rId182" Type="http://schemas.openxmlformats.org/officeDocument/2006/relationships/hyperlink" Target="mailto:Dace.Birzina@riga.lv" TargetMode="External"/><Relationship Id="rId217" Type="http://schemas.openxmlformats.org/officeDocument/2006/relationships/hyperlink" Target="mailto:Guna.Eglite@riga.lv" TargetMode="External"/><Relationship Id="rId6" Type="http://schemas.openxmlformats.org/officeDocument/2006/relationships/hyperlink" Target="mailto:Anete.Jansone@riga.lv" TargetMode="External"/><Relationship Id="rId238" Type="http://schemas.openxmlformats.org/officeDocument/2006/relationships/hyperlink" Target="mailto:ludmila.bondarenko@riga.lv" TargetMode="External"/><Relationship Id="rId259" Type="http://schemas.openxmlformats.org/officeDocument/2006/relationships/hyperlink" Target="mailto:eva.ustinovi&#269;a@riga.lv" TargetMode="External"/><Relationship Id="rId23" Type="http://schemas.openxmlformats.org/officeDocument/2006/relationships/hyperlink" Target="mailto:Sandra.Mincane@riga.lv" TargetMode="External"/><Relationship Id="rId119" Type="http://schemas.openxmlformats.org/officeDocument/2006/relationships/hyperlink" Target="mailto:Sniedze.Abelite@riga.lv" TargetMode="External"/><Relationship Id="rId270" Type="http://schemas.openxmlformats.org/officeDocument/2006/relationships/hyperlink" Target="mailto:sintija.puspure@riga.lv" TargetMode="External"/><Relationship Id="rId291" Type="http://schemas.openxmlformats.org/officeDocument/2006/relationships/hyperlink" Target="mailto:laimrota.litavniece@riga.lv" TargetMode="External"/><Relationship Id="rId305" Type="http://schemas.openxmlformats.org/officeDocument/2006/relationships/hyperlink" Target="mailto:diana.lenane@riga.lv" TargetMode="External"/><Relationship Id="rId326" Type="http://schemas.openxmlformats.org/officeDocument/2006/relationships/hyperlink" Target="mailto:tatjana.belevica@riga.lv" TargetMode="External"/><Relationship Id="rId347" Type="http://schemas.openxmlformats.org/officeDocument/2006/relationships/hyperlink" Target="mailto:sanita.sproge@riga.lv" TargetMode="External"/><Relationship Id="rId44" Type="http://schemas.openxmlformats.org/officeDocument/2006/relationships/hyperlink" Target="mailto:Tatjana.Grigorjeva@riga.lv" TargetMode="External"/><Relationship Id="rId65" Type="http://schemas.openxmlformats.org/officeDocument/2006/relationships/hyperlink" Target="mailto:Inita.Jansone@riga.lv" TargetMode="External"/><Relationship Id="rId86" Type="http://schemas.openxmlformats.org/officeDocument/2006/relationships/hyperlink" Target="mailto:Vita.Dubrovska@riga.lv" TargetMode="External"/><Relationship Id="rId130" Type="http://schemas.openxmlformats.org/officeDocument/2006/relationships/hyperlink" Target="mailto:Alla.Vitvicka@riga.lv" TargetMode="External"/><Relationship Id="rId151" Type="http://schemas.openxmlformats.org/officeDocument/2006/relationships/hyperlink" Target="mailto:Regina.Lazdina@riga.lv" TargetMode="External"/><Relationship Id="rId172" Type="http://schemas.openxmlformats.org/officeDocument/2006/relationships/hyperlink" Target="mailto:Vita.Salna@riga.lv" TargetMode="External"/><Relationship Id="rId193" Type="http://schemas.openxmlformats.org/officeDocument/2006/relationships/hyperlink" Target="mailto:Ieva.Gaidule@riga.lv" TargetMode="External"/><Relationship Id="rId207" Type="http://schemas.openxmlformats.org/officeDocument/2006/relationships/hyperlink" Target="mailto:Rita.Luse-Grinberga@riga.lv" TargetMode="External"/><Relationship Id="rId228" Type="http://schemas.openxmlformats.org/officeDocument/2006/relationships/hyperlink" Target="mailto:Tatjana.Psenina@riga.lv" TargetMode="External"/><Relationship Id="rId249" Type="http://schemas.openxmlformats.org/officeDocument/2006/relationships/hyperlink" Target="mailto:jelena.kamerade@riga.lv" TargetMode="External"/><Relationship Id="rId13" Type="http://schemas.openxmlformats.org/officeDocument/2006/relationships/hyperlink" Target="mailto:Dace.Rozenbauma@riga.lv" TargetMode="External"/><Relationship Id="rId109" Type="http://schemas.openxmlformats.org/officeDocument/2006/relationships/hyperlink" Target="mailto:linda.mikena@riga.lv" TargetMode="External"/><Relationship Id="rId260" Type="http://schemas.openxmlformats.org/officeDocument/2006/relationships/hyperlink" Target="mailto:Olita.Kice@riga.lv" TargetMode="External"/><Relationship Id="rId281" Type="http://schemas.openxmlformats.org/officeDocument/2006/relationships/hyperlink" Target="mailto:laura.strauta@riga.lv" TargetMode="External"/><Relationship Id="rId316" Type="http://schemas.openxmlformats.org/officeDocument/2006/relationships/hyperlink" Target="mailto:liene.konopacka@riga.lv" TargetMode="External"/><Relationship Id="rId337" Type="http://schemas.openxmlformats.org/officeDocument/2006/relationships/hyperlink" Target="mailto:alise.ruble@riga.lv" TargetMode="External"/><Relationship Id="rId34" Type="http://schemas.openxmlformats.org/officeDocument/2006/relationships/hyperlink" Target="mailto:Anita.Bogatjko@riga.lv" TargetMode="External"/><Relationship Id="rId55" Type="http://schemas.openxmlformats.org/officeDocument/2006/relationships/hyperlink" Target="mailto:Liga.Jansone@riga.lv" TargetMode="External"/><Relationship Id="rId76" Type="http://schemas.openxmlformats.org/officeDocument/2006/relationships/hyperlink" Target="mailto:Ilona.Kazia@riga.lv" TargetMode="External"/><Relationship Id="rId97" Type="http://schemas.openxmlformats.org/officeDocument/2006/relationships/hyperlink" Target="mailto:Jevgenijs.Semjonovs@riga.lv" TargetMode="External"/><Relationship Id="rId120" Type="http://schemas.openxmlformats.org/officeDocument/2006/relationships/hyperlink" Target="mailto:Signe.Ozola@riga.lv" TargetMode="External"/><Relationship Id="rId141" Type="http://schemas.openxmlformats.org/officeDocument/2006/relationships/hyperlink" Target="mailto:Ilja.Kurmanovs@riga.lv" TargetMode="External"/><Relationship Id="rId7" Type="http://schemas.openxmlformats.org/officeDocument/2006/relationships/hyperlink" Target="mailto:Rita.Zunda@riga.lv" TargetMode="External"/><Relationship Id="rId162" Type="http://schemas.openxmlformats.org/officeDocument/2006/relationships/hyperlink" Target="mailto:Daiga.Silina@riga.lv" TargetMode="External"/><Relationship Id="rId183" Type="http://schemas.openxmlformats.org/officeDocument/2006/relationships/hyperlink" Target="mailto:zane.lace@riga.lv" TargetMode="External"/><Relationship Id="rId218" Type="http://schemas.openxmlformats.org/officeDocument/2006/relationships/hyperlink" Target="mailto:Larisa.Zarina@riga.lv" TargetMode="External"/><Relationship Id="rId239" Type="http://schemas.openxmlformats.org/officeDocument/2006/relationships/hyperlink" Target="mailto:Elina.smata@riga.lv" TargetMode="External"/><Relationship Id="rId250" Type="http://schemas.openxmlformats.org/officeDocument/2006/relationships/hyperlink" Target="mailto:agne.stelpe@riga.lv" TargetMode="External"/><Relationship Id="rId271" Type="http://schemas.openxmlformats.org/officeDocument/2006/relationships/hyperlink" Target="mailto:elina.erina@riga.lv" TargetMode="External"/><Relationship Id="rId292" Type="http://schemas.openxmlformats.org/officeDocument/2006/relationships/hyperlink" Target="mailto:astrida.vecele@riga.lv" TargetMode="External"/><Relationship Id="rId306" Type="http://schemas.openxmlformats.org/officeDocument/2006/relationships/hyperlink" Target="mailto:viktorija.dektere@riga.lv" TargetMode="External"/><Relationship Id="rId24" Type="http://schemas.openxmlformats.org/officeDocument/2006/relationships/hyperlink" Target="mailto:Signe.Spehta@riga.lv" TargetMode="External"/><Relationship Id="rId45" Type="http://schemas.openxmlformats.org/officeDocument/2006/relationships/hyperlink" Target="mailto:Inga.Jegorova@riga.lv" TargetMode="External"/><Relationship Id="rId66" Type="http://schemas.openxmlformats.org/officeDocument/2006/relationships/hyperlink" Target="mailto:Regina.Rodovica@riga.lv" TargetMode="External"/><Relationship Id="rId87" Type="http://schemas.openxmlformats.org/officeDocument/2006/relationships/hyperlink" Target="mailto:Gunta.Bergholde@riga.lv" TargetMode="External"/><Relationship Id="rId110" Type="http://schemas.openxmlformats.org/officeDocument/2006/relationships/hyperlink" Target="mailto:kristine.dislere@riga.lv" TargetMode="External"/><Relationship Id="rId131" Type="http://schemas.openxmlformats.org/officeDocument/2006/relationships/hyperlink" Target="mailto:Irina.Mitrofanova@riga.lv" TargetMode="External"/><Relationship Id="rId327" Type="http://schemas.openxmlformats.org/officeDocument/2006/relationships/hyperlink" Target="mailto:ligita.lubgane@riga.lv" TargetMode="External"/><Relationship Id="rId348" Type="http://schemas.openxmlformats.org/officeDocument/2006/relationships/hyperlink" Target="mailto:julija.dimante@riga.lv" TargetMode="External"/><Relationship Id="rId152" Type="http://schemas.openxmlformats.org/officeDocument/2006/relationships/hyperlink" Target="mailto:Ilona.Rimsa@riga.lv" TargetMode="External"/><Relationship Id="rId173" Type="http://schemas.openxmlformats.org/officeDocument/2006/relationships/hyperlink" Target="mailto:Evita.Kile@riga.lv" TargetMode="External"/><Relationship Id="rId194" Type="http://schemas.openxmlformats.org/officeDocument/2006/relationships/hyperlink" Target="mailto:eliza.bojare@riga.lv" TargetMode="External"/><Relationship Id="rId208" Type="http://schemas.openxmlformats.org/officeDocument/2006/relationships/hyperlink" Target="mailto:zanda.babasa@riga.lv" TargetMode="External"/><Relationship Id="rId229" Type="http://schemas.openxmlformats.org/officeDocument/2006/relationships/hyperlink" Target="mailto:Daiga.Lebedeva@riga.lv" TargetMode="External"/><Relationship Id="rId240" Type="http://schemas.openxmlformats.org/officeDocument/2006/relationships/hyperlink" Target="mailto:linda.beke@riga.lv" TargetMode="External"/><Relationship Id="rId261" Type="http://schemas.openxmlformats.org/officeDocument/2006/relationships/hyperlink" Target="mailto:meldra.sevele@riga.lv" TargetMode="External"/><Relationship Id="rId14" Type="http://schemas.openxmlformats.org/officeDocument/2006/relationships/hyperlink" Target="mailto:Ona.Kosareva@riga.lv" TargetMode="External"/><Relationship Id="rId35" Type="http://schemas.openxmlformats.org/officeDocument/2006/relationships/hyperlink" Target="mailto:Irena.Pomeranceva@riga.lv" TargetMode="External"/><Relationship Id="rId56" Type="http://schemas.openxmlformats.org/officeDocument/2006/relationships/hyperlink" Target="mailto:Gajane.Davtjana@riga.lv" TargetMode="External"/><Relationship Id="rId77" Type="http://schemas.openxmlformats.org/officeDocument/2006/relationships/hyperlink" Target="mailto:Ilvija.Rimsa@riga.lv" TargetMode="External"/><Relationship Id="rId100" Type="http://schemas.openxmlformats.org/officeDocument/2006/relationships/hyperlink" Target="mailto:inese.ozola@riga.lv" TargetMode="External"/><Relationship Id="rId282" Type="http://schemas.openxmlformats.org/officeDocument/2006/relationships/hyperlink" Target="mailto:sabine.laizane@riga.lv" TargetMode="External"/><Relationship Id="rId317" Type="http://schemas.openxmlformats.org/officeDocument/2006/relationships/hyperlink" Target="mailto:jelena.protasova@riga.lv" TargetMode="External"/><Relationship Id="rId338" Type="http://schemas.openxmlformats.org/officeDocument/2006/relationships/hyperlink" Target="mailto:gunita.nortija@riga.lv" TargetMode="External"/><Relationship Id="rId8" Type="http://schemas.openxmlformats.org/officeDocument/2006/relationships/hyperlink" Target="mailto:Gunta.Jasote@riga.lv" TargetMode="External"/><Relationship Id="rId98" Type="http://schemas.openxmlformats.org/officeDocument/2006/relationships/hyperlink" Target="mailto:Jelena.Peresunko@riga.lv" TargetMode="External"/><Relationship Id="rId121" Type="http://schemas.openxmlformats.org/officeDocument/2006/relationships/hyperlink" Target="mailto:Juris.Novikovs@riga.lv" TargetMode="External"/><Relationship Id="rId142" Type="http://schemas.openxmlformats.org/officeDocument/2006/relationships/hyperlink" Target="mailto:Diana.Semele@riga.lv" TargetMode="External"/><Relationship Id="rId163" Type="http://schemas.openxmlformats.org/officeDocument/2006/relationships/hyperlink" Target="mailto:natalja.pavlova@riga.lv" TargetMode="External"/><Relationship Id="rId184" Type="http://schemas.openxmlformats.org/officeDocument/2006/relationships/hyperlink" Target="mailto:Svetlana.Nikolajeva@riga,lv" TargetMode="External"/><Relationship Id="rId219" Type="http://schemas.openxmlformats.org/officeDocument/2006/relationships/hyperlink" Target="mailto:kristine.gegere@riga.lv" TargetMode="External"/><Relationship Id="rId230" Type="http://schemas.openxmlformats.org/officeDocument/2006/relationships/hyperlink" Target="mailto:Kristina.Kujevda@riga.lv" TargetMode="External"/><Relationship Id="rId251" Type="http://schemas.openxmlformats.org/officeDocument/2006/relationships/hyperlink" Target="mailto:kristine.kripena@riga.lv" TargetMode="External"/><Relationship Id="rId25" Type="http://schemas.openxmlformats.org/officeDocument/2006/relationships/hyperlink" Target="mailto:sintija.ozola@riga.lv" TargetMode="External"/><Relationship Id="rId46" Type="http://schemas.openxmlformats.org/officeDocument/2006/relationships/hyperlink" Target="mailto:Iveta.Latve@riga.lv" TargetMode="External"/><Relationship Id="rId67" Type="http://schemas.openxmlformats.org/officeDocument/2006/relationships/hyperlink" Target="mailto:Vineta.Kleimane@riga.lv" TargetMode="External"/><Relationship Id="rId272" Type="http://schemas.openxmlformats.org/officeDocument/2006/relationships/hyperlink" Target="mailto:gundega.orleane@riga.lv" TargetMode="External"/><Relationship Id="rId293" Type="http://schemas.openxmlformats.org/officeDocument/2006/relationships/hyperlink" Target="mailto:elita.priedite@riga.lv" TargetMode="External"/><Relationship Id="rId307" Type="http://schemas.openxmlformats.org/officeDocument/2006/relationships/hyperlink" Target="mailto:aurelija.lorence@riga.lv" TargetMode="External"/><Relationship Id="rId328" Type="http://schemas.openxmlformats.org/officeDocument/2006/relationships/hyperlink" Target="mailto:marina.bojarcika@riga.lv" TargetMode="External"/><Relationship Id="rId349" Type="http://schemas.openxmlformats.org/officeDocument/2006/relationships/hyperlink" Target="mailto:iluta.zute.kokorevica@riga.lv" TargetMode="External"/><Relationship Id="rId20" Type="http://schemas.openxmlformats.org/officeDocument/2006/relationships/hyperlink" Target="mailto:Silvija.Neinberga@riga.lv" TargetMode="External"/><Relationship Id="rId41" Type="http://schemas.openxmlformats.org/officeDocument/2006/relationships/hyperlink" Target="mailto:Inese.Jermolova@riga.lv" TargetMode="External"/><Relationship Id="rId62" Type="http://schemas.openxmlformats.org/officeDocument/2006/relationships/hyperlink" Target="mailto:Leila.Krucane@riga.lv" TargetMode="External"/><Relationship Id="rId83" Type="http://schemas.openxmlformats.org/officeDocument/2006/relationships/hyperlink" Target="mailto:Sandra.Viduskalne@riga.lv" TargetMode="External"/><Relationship Id="rId88" Type="http://schemas.openxmlformats.org/officeDocument/2006/relationships/hyperlink" Target="mailto:Svetlana.Ozolina@riga.lv" TargetMode="External"/><Relationship Id="rId111" Type="http://schemas.openxmlformats.org/officeDocument/2006/relationships/hyperlink" Target="mailto:Arnita.Metelica@riga.lv" TargetMode="External"/><Relationship Id="rId132" Type="http://schemas.openxmlformats.org/officeDocument/2006/relationships/hyperlink" Target="mailto:Dace.Grigorcevica@riga.lv" TargetMode="External"/><Relationship Id="rId153" Type="http://schemas.openxmlformats.org/officeDocument/2006/relationships/hyperlink" Target="mailto:Ruta.Davidenkova@riga.lv" TargetMode="External"/><Relationship Id="rId174" Type="http://schemas.openxmlformats.org/officeDocument/2006/relationships/hyperlink" Target="mailto:zinta.paze@riga.lv" TargetMode="External"/><Relationship Id="rId179" Type="http://schemas.openxmlformats.org/officeDocument/2006/relationships/hyperlink" Target="mailto:antonina.verdina@riga.lv" TargetMode="External"/><Relationship Id="rId195" Type="http://schemas.openxmlformats.org/officeDocument/2006/relationships/hyperlink" Target="mailto:anita.jansone@riga.lv" TargetMode="External"/><Relationship Id="rId209" Type="http://schemas.openxmlformats.org/officeDocument/2006/relationships/hyperlink" Target="mailto:Zane.Cipule@riga.lv" TargetMode="External"/><Relationship Id="rId190" Type="http://schemas.openxmlformats.org/officeDocument/2006/relationships/hyperlink" Target="mailto:larisa.matkovska@riga.lv" TargetMode="External"/><Relationship Id="rId204" Type="http://schemas.openxmlformats.org/officeDocument/2006/relationships/hyperlink" Target="mailto:Ina.Zelca@riga.lv" TargetMode="External"/><Relationship Id="rId220" Type="http://schemas.openxmlformats.org/officeDocument/2006/relationships/hyperlink" Target="mailto:oksana.cibina@riga.lv" TargetMode="External"/><Relationship Id="rId225" Type="http://schemas.openxmlformats.org/officeDocument/2006/relationships/hyperlink" Target="mailto:Valentina.Pavlova@riga.lv" TargetMode="External"/><Relationship Id="rId241" Type="http://schemas.openxmlformats.org/officeDocument/2006/relationships/hyperlink" Target="mailto:Liana.Vigule@riga.lv" TargetMode="External"/><Relationship Id="rId246" Type="http://schemas.openxmlformats.org/officeDocument/2006/relationships/hyperlink" Target="mailto:olga.zelenkova@riga.lv" TargetMode="External"/><Relationship Id="rId267" Type="http://schemas.openxmlformats.org/officeDocument/2006/relationships/hyperlink" Target="mailto:odita.rubika@riga.lv" TargetMode="External"/><Relationship Id="rId288" Type="http://schemas.openxmlformats.org/officeDocument/2006/relationships/hyperlink" Target="mailto:rita.lanka@riga.lv" TargetMode="External"/><Relationship Id="rId15" Type="http://schemas.openxmlformats.org/officeDocument/2006/relationships/hyperlink" Target="mailto:Vinarija.Dzelme@riga.lv" TargetMode="External"/><Relationship Id="rId36" Type="http://schemas.openxmlformats.org/officeDocument/2006/relationships/hyperlink" Target="mailto:Gunta.Garosa@riga.lv" TargetMode="External"/><Relationship Id="rId57" Type="http://schemas.openxmlformats.org/officeDocument/2006/relationships/hyperlink" Target="mailto:Judite.salcevica@riga.lv" TargetMode="External"/><Relationship Id="rId106" Type="http://schemas.openxmlformats.org/officeDocument/2006/relationships/hyperlink" Target="mailto:Sintija.Ernsta-Avotina@riga.lv" TargetMode="External"/><Relationship Id="rId127" Type="http://schemas.openxmlformats.org/officeDocument/2006/relationships/hyperlink" Target="mailto:Amanda.Sondore@riga.lv" TargetMode="External"/><Relationship Id="rId262" Type="http://schemas.openxmlformats.org/officeDocument/2006/relationships/hyperlink" Target="mailto:karina.andrejeva@riga.lv" TargetMode="External"/><Relationship Id="rId283" Type="http://schemas.openxmlformats.org/officeDocument/2006/relationships/hyperlink" Target="mailto:ramune.anspoka@riga.lv" TargetMode="External"/><Relationship Id="rId313" Type="http://schemas.openxmlformats.org/officeDocument/2006/relationships/hyperlink" Target="mailto:jelena.ivenseva@riga.lv" TargetMode="External"/><Relationship Id="rId318" Type="http://schemas.openxmlformats.org/officeDocument/2006/relationships/hyperlink" Target="mailto:kvanaga18@riga.lv" TargetMode="External"/><Relationship Id="rId339" Type="http://schemas.openxmlformats.org/officeDocument/2006/relationships/hyperlink" Target="mailto:svetlana.filipova@riga.lv" TargetMode="External"/><Relationship Id="rId10" Type="http://schemas.openxmlformats.org/officeDocument/2006/relationships/hyperlink" Target="mailto:Dace.Slapina@riga.lv" TargetMode="External"/><Relationship Id="rId31" Type="http://schemas.openxmlformats.org/officeDocument/2006/relationships/hyperlink" Target="mailto:Iveta.Zilgalve@riga.lv" TargetMode="External"/><Relationship Id="rId52" Type="http://schemas.openxmlformats.org/officeDocument/2006/relationships/hyperlink" Target="mailto:Vita.Rimsa@riga.lv" TargetMode="External"/><Relationship Id="rId73" Type="http://schemas.openxmlformats.org/officeDocument/2006/relationships/hyperlink" Target="mailto:Bils.Muiznieks@riga.lv" TargetMode="External"/><Relationship Id="rId78" Type="http://schemas.openxmlformats.org/officeDocument/2006/relationships/hyperlink" Target="mailto:Inesa.Burilova@riga.lv" TargetMode="External"/><Relationship Id="rId94" Type="http://schemas.openxmlformats.org/officeDocument/2006/relationships/hyperlink" Target="mailto:julija.rubina@riga.lv" TargetMode="External"/><Relationship Id="rId99" Type="http://schemas.openxmlformats.org/officeDocument/2006/relationships/hyperlink" Target="mailto:ozarkevica2@riga.lv" TargetMode="External"/><Relationship Id="rId101" Type="http://schemas.openxmlformats.org/officeDocument/2006/relationships/hyperlink" Target="mailto:Daiga.Ondzule@riga.lv" TargetMode="External"/><Relationship Id="rId122" Type="http://schemas.openxmlformats.org/officeDocument/2006/relationships/hyperlink" Target="mailto:Inta.Jegere@riga.lv" TargetMode="External"/><Relationship Id="rId143" Type="http://schemas.openxmlformats.org/officeDocument/2006/relationships/hyperlink" Target="mailto:Natalija.Arzamasceva@riga.lv" TargetMode="External"/><Relationship Id="rId148" Type="http://schemas.openxmlformats.org/officeDocument/2006/relationships/hyperlink" Target="mailto:Karina.Cimbale@riga.lv" TargetMode="External"/><Relationship Id="rId164" Type="http://schemas.openxmlformats.org/officeDocument/2006/relationships/hyperlink" Target="mailto:kristine.berzina@riga.lv" TargetMode="External"/><Relationship Id="rId169" Type="http://schemas.openxmlformats.org/officeDocument/2006/relationships/hyperlink" Target="mailto:sarma.zustere@riga.lv" TargetMode="External"/><Relationship Id="rId185" Type="http://schemas.openxmlformats.org/officeDocument/2006/relationships/hyperlink" Target="mailto:Sanita.Apine@riga.lv" TargetMode="External"/><Relationship Id="rId334" Type="http://schemas.openxmlformats.org/officeDocument/2006/relationships/hyperlink" Target="mailto:liga.vanaga@riga.lv" TargetMode="External"/><Relationship Id="rId350" Type="http://schemas.openxmlformats.org/officeDocument/2006/relationships/hyperlink" Target="mailto:kristine.bula@riga.lv" TargetMode="External"/><Relationship Id="rId4" Type="http://schemas.openxmlformats.org/officeDocument/2006/relationships/hyperlink" Target="mailto:Rita.Erele@riga.lv" TargetMode="External"/><Relationship Id="rId9" Type="http://schemas.openxmlformats.org/officeDocument/2006/relationships/hyperlink" Target="mailto:Silvija.Markane@riga.lv" TargetMode="External"/><Relationship Id="rId180" Type="http://schemas.openxmlformats.org/officeDocument/2006/relationships/hyperlink" Target="mailto:Dace.Turka@riga.lv" TargetMode="External"/><Relationship Id="rId210" Type="http://schemas.openxmlformats.org/officeDocument/2006/relationships/hyperlink" Target="mailto:Vita.Kazaka@riga.lv" TargetMode="External"/><Relationship Id="rId215" Type="http://schemas.openxmlformats.org/officeDocument/2006/relationships/hyperlink" Target="mailto:diana.melihova@riga.lv" TargetMode="External"/><Relationship Id="rId236" Type="http://schemas.openxmlformats.org/officeDocument/2006/relationships/hyperlink" Target="mailto:alona.logina@riga.lv" TargetMode="External"/><Relationship Id="rId257" Type="http://schemas.openxmlformats.org/officeDocument/2006/relationships/hyperlink" Target="mailto:natalija.grivstane@riga.lv" TargetMode="External"/><Relationship Id="rId278" Type="http://schemas.openxmlformats.org/officeDocument/2006/relationships/hyperlink" Target="mailto:lzarina21@riga.lv" TargetMode="External"/><Relationship Id="rId26" Type="http://schemas.openxmlformats.org/officeDocument/2006/relationships/hyperlink" Target="mailto:Parsla.Balke@riga.lv" TargetMode="External"/><Relationship Id="rId231" Type="http://schemas.openxmlformats.org/officeDocument/2006/relationships/hyperlink" Target="mailto:ivonna.dzelme@riga.lv" TargetMode="External"/><Relationship Id="rId252" Type="http://schemas.openxmlformats.org/officeDocument/2006/relationships/hyperlink" Target="mailto:karina.kazaka@riga.lv" TargetMode="External"/><Relationship Id="rId273" Type="http://schemas.openxmlformats.org/officeDocument/2006/relationships/hyperlink" Target="mailto:liga.klasa-glasa@riga.lv" TargetMode="External"/><Relationship Id="rId294" Type="http://schemas.openxmlformats.org/officeDocument/2006/relationships/hyperlink" Target="mailto:edite.cipaite@riga.lv" TargetMode="External"/><Relationship Id="rId308" Type="http://schemas.openxmlformats.org/officeDocument/2006/relationships/hyperlink" Target="mailto:Inese.klomane-gimbicka@riga.lv" TargetMode="External"/><Relationship Id="rId329" Type="http://schemas.openxmlformats.org/officeDocument/2006/relationships/hyperlink" Target="mailto:jelena.vacecko@riga.lv" TargetMode="External"/><Relationship Id="rId47" Type="http://schemas.openxmlformats.org/officeDocument/2006/relationships/hyperlink" Target="mailto:Lolita.Visnevska@riga.lv" TargetMode="External"/><Relationship Id="rId68" Type="http://schemas.openxmlformats.org/officeDocument/2006/relationships/hyperlink" Target="mailto:Edite.Krevica@riga.lv" TargetMode="External"/><Relationship Id="rId89" Type="http://schemas.openxmlformats.org/officeDocument/2006/relationships/hyperlink" Target="mailto:ruta.grinberga@riga.lv" TargetMode="External"/><Relationship Id="rId112" Type="http://schemas.openxmlformats.org/officeDocument/2006/relationships/hyperlink" Target="mailto:Liene.Cervinska@riga.lv" TargetMode="External"/><Relationship Id="rId133" Type="http://schemas.openxmlformats.org/officeDocument/2006/relationships/hyperlink" Target="mailto:Kristiana.Punina@riga.lv" TargetMode="External"/><Relationship Id="rId154" Type="http://schemas.openxmlformats.org/officeDocument/2006/relationships/hyperlink" Target="mailto:iperkone2@riga.lv" TargetMode="External"/><Relationship Id="rId175" Type="http://schemas.openxmlformats.org/officeDocument/2006/relationships/hyperlink" Target="mailto:Dina.Celmale@riga.lv" TargetMode="External"/><Relationship Id="rId340" Type="http://schemas.openxmlformats.org/officeDocument/2006/relationships/hyperlink" Target="mailto:alma.zaluksne@riga.lv" TargetMode="External"/><Relationship Id="rId196" Type="http://schemas.openxmlformats.org/officeDocument/2006/relationships/hyperlink" Target="mailto:agra.bekmane@riga.lv" TargetMode="External"/><Relationship Id="rId200" Type="http://schemas.openxmlformats.org/officeDocument/2006/relationships/hyperlink" Target="mailto:inga.zile-bokane@riga.lv" TargetMode="External"/><Relationship Id="rId16" Type="http://schemas.openxmlformats.org/officeDocument/2006/relationships/hyperlink" Target="mailto:inara.riherte@riga.lv" TargetMode="External"/><Relationship Id="rId221" Type="http://schemas.openxmlformats.org/officeDocument/2006/relationships/hyperlink" Target="mailto:Rita.Bariseva@riga.lv" TargetMode="External"/><Relationship Id="rId242" Type="http://schemas.openxmlformats.org/officeDocument/2006/relationships/hyperlink" Target="mailto:Iveta.Leimane@riga.lv" TargetMode="External"/><Relationship Id="rId263" Type="http://schemas.openxmlformats.org/officeDocument/2006/relationships/hyperlink" Target="mailto:santa.rozentale@riga.lv" TargetMode="External"/><Relationship Id="rId284" Type="http://schemas.openxmlformats.org/officeDocument/2006/relationships/hyperlink" Target="mailto:ikalnina54@riga.lv" TargetMode="External"/><Relationship Id="rId319" Type="http://schemas.openxmlformats.org/officeDocument/2006/relationships/hyperlink" Target="mailto:inga.misina@riga.lv" TargetMode="External"/><Relationship Id="rId37" Type="http://schemas.openxmlformats.org/officeDocument/2006/relationships/hyperlink" Target="mailto:Jevgenija.Maskalova@riga.lv" TargetMode="External"/><Relationship Id="rId58" Type="http://schemas.openxmlformats.org/officeDocument/2006/relationships/hyperlink" Target="mailto:Inese.Savina@riga.lv" TargetMode="External"/><Relationship Id="rId79" Type="http://schemas.openxmlformats.org/officeDocument/2006/relationships/hyperlink" Target="mailto:Lolita.Surko@riga.lv" TargetMode="External"/><Relationship Id="rId102" Type="http://schemas.openxmlformats.org/officeDocument/2006/relationships/hyperlink" Target="mailto:Iveta.Pavlovica@riga.lv" TargetMode="External"/><Relationship Id="rId123" Type="http://schemas.openxmlformats.org/officeDocument/2006/relationships/hyperlink" Target="mailto:Gunda.Brensone@riga.lv" TargetMode="External"/><Relationship Id="rId144" Type="http://schemas.openxmlformats.org/officeDocument/2006/relationships/hyperlink" Target="mailto:Marika.Romanska@riga.lv" TargetMode="External"/><Relationship Id="rId330" Type="http://schemas.openxmlformats.org/officeDocument/2006/relationships/hyperlink" Target="mailto:renata.lutovinova@riga.lv" TargetMode="External"/><Relationship Id="rId90" Type="http://schemas.openxmlformats.org/officeDocument/2006/relationships/hyperlink" Target="mailto:Aija.Brokane@riga.lv" TargetMode="External"/><Relationship Id="rId165" Type="http://schemas.openxmlformats.org/officeDocument/2006/relationships/hyperlink" Target="mailto:Sandra.Kamergrauze@riga.lv" TargetMode="External"/><Relationship Id="rId186" Type="http://schemas.openxmlformats.org/officeDocument/2006/relationships/hyperlink" Target="mailto:Silvija.Radzevica@riga.lv" TargetMode="External"/><Relationship Id="rId351" Type="http://schemas.openxmlformats.org/officeDocument/2006/relationships/hyperlink" Target="mailto:maris.adamovics@riga.lv" TargetMode="External"/><Relationship Id="rId211" Type="http://schemas.openxmlformats.org/officeDocument/2006/relationships/hyperlink" Target="mailto:Kristina.Zarova@riga.lv" TargetMode="External"/><Relationship Id="rId232" Type="http://schemas.openxmlformats.org/officeDocument/2006/relationships/hyperlink" Target="mailto:iluta.samsonova@riga.lv" TargetMode="External"/><Relationship Id="rId253" Type="http://schemas.openxmlformats.org/officeDocument/2006/relationships/hyperlink" Target="mailto:zanete.pule@riga.lv" TargetMode="External"/><Relationship Id="rId274" Type="http://schemas.openxmlformats.org/officeDocument/2006/relationships/hyperlink" Target="mailto:juta.lace-kainaize@riga.lv" TargetMode="External"/><Relationship Id="rId295" Type="http://schemas.openxmlformats.org/officeDocument/2006/relationships/hyperlink" Target="mailto:nadezda.sasnika@riga.lv" TargetMode="External"/><Relationship Id="rId309" Type="http://schemas.openxmlformats.org/officeDocument/2006/relationships/hyperlink" Target="mailto:dzikova@riga.lv" TargetMode="External"/><Relationship Id="rId27" Type="http://schemas.openxmlformats.org/officeDocument/2006/relationships/hyperlink" Target="mailto:Andis.Suhanovskis@riga.lv" TargetMode="External"/><Relationship Id="rId48" Type="http://schemas.openxmlformats.org/officeDocument/2006/relationships/hyperlink" Target="mailto:Inguna.Lukasevica@riga.lv" TargetMode="External"/><Relationship Id="rId69" Type="http://schemas.openxmlformats.org/officeDocument/2006/relationships/hyperlink" Target="mailto:Jekaterina.Sulca@riga.lv" TargetMode="External"/><Relationship Id="rId113" Type="http://schemas.openxmlformats.org/officeDocument/2006/relationships/hyperlink" Target="mailto:Lana.Vahtina@riga.lv" TargetMode="External"/><Relationship Id="rId134" Type="http://schemas.openxmlformats.org/officeDocument/2006/relationships/hyperlink" Target="mailto:Zane.Steinerte@riga.lv" TargetMode="External"/><Relationship Id="rId320" Type="http://schemas.openxmlformats.org/officeDocument/2006/relationships/hyperlink" Target="mailto:svetlana.taranova@riga.lv" TargetMode="External"/><Relationship Id="rId80" Type="http://schemas.openxmlformats.org/officeDocument/2006/relationships/hyperlink" Target="mailto:Marika.Jamonte@riga.lv" TargetMode="External"/><Relationship Id="rId155" Type="http://schemas.openxmlformats.org/officeDocument/2006/relationships/hyperlink" Target="mailto:Daina.Pavlenko@riga.lv" TargetMode="External"/><Relationship Id="rId176" Type="http://schemas.openxmlformats.org/officeDocument/2006/relationships/hyperlink" Target="mailto:Daira.Ozolina@riga.lv" TargetMode="External"/><Relationship Id="rId197" Type="http://schemas.openxmlformats.org/officeDocument/2006/relationships/hyperlink" Target="mailto:olga.sorokina@riga.lv" TargetMode="External"/><Relationship Id="rId341" Type="http://schemas.openxmlformats.org/officeDocument/2006/relationships/hyperlink" Target="mailto:vera.goleva@riga.lv" TargetMode="External"/><Relationship Id="rId201" Type="http://schemas.openxmlformats.org/officeDocument/2006/relationships/hyperlink" Target="mailto:santa.kozule@riga.lv" TargetMode="External"/><Relationship Id="rId222" Type="http://schemas.openxmlformats.org/officeDocument/2006/relationships/hyperlink" Target="mailto:gunita.biteniece@riga.lv" TargetMode="External"/><Relationship Id="rId243" Type="http://schemas.openxmlformats.org/officeDocument/2006/relationships/hyperlink" Target="mailto:anna.landzberga@riga.lv" TargetMode="External"/><Relationship Id="rId264" Type="http://schemas.openxmlformats.org/officeDocument/2006/relationships/hyperlink" Target="mailto:irina.bondareva@riga.lv" TargetMode="External"/><Relationship Id="rId285" Type="http://schemas.openxmlformats.org/officeDocument/2006/relationships/hyperlink" Target="mailto:zanda.jurane@riga.lv" TargetMode="External"/><Relationship Id="rId17" Type="http://schemas.openxmlformats.org/officeDocument/2006/relationships/hyperlink" Target="mailto:Ilona.Vaivode@riga.lv" TargetMode="External"/><Relationship Id="rId38" Type="http://schemas.openxmlformats.org/officeDocument/2006/relationships/hyperlink" Target="mailto:olga.ivanova2@riga.lv" TargetMode="External"/><Relationship Id="rId59" Type="http://schemas.openxmlformats.org/officeDocument/2006/relationships/hyperlink" Target="mailto:Erika.Millere@riga.lv" TargetMode="External"/><Relationship Id="rId103" Type="http://schemas.openxmlformats.org/officeDocument/2006/relationships/hyperlink" Target="mailto:Ina.Vicinska@riga.lv" TargetMode="External"/><Relationship Id="rId124" Type="http://schemas.openxmlformats.org/officeDocument/2006/relationships/hyperlink" Target="mailto:Uldis.Veidemanis@riga.lv" TargetMode="External"/><Relationship Id="rId310" Type="http://schemas.openxmlformats.org/officeDocument/2006/relationships/hyperlink" Target="mailto:liga.mence@riga.lv" TargetMode="External"/><Relationship Id="rId70" Type="http://schemas.openxmlformats.org/officeDocument/2006/relationships/hyperlink" Target="mailto:Agris.Veidemanis@riga.lv" TargetMode="External"/><Relationship Id="rId91" Type="http://schemas.openxmlformats.org/officeDocument/2006/relationships/hyperlink" Target="mailto:Diana.Klescenko@riga.lv" TargetMode="External"/><Relationship Id="rId145" Type="http://schemas.openxmlformats.org/officeDocument/2006/relationships/hyperlink" Target="mailto:oksana.kokkonena@riga.lv" TargetMode="External"/><Relationship Id="rId166" Type="http://schemas.openxmlformats.org/officeDocument/2006/relationships/hyperlink" Target="mailto:Karina.Volkova@riga.lv" TargetMode="External"/><Relationship Id="rId187" Type="http://schemas.openxmlformats.org/officeDocument/2006/relationships/hyperlink" Target="mailto:Jana.Puke@riga.lv" TargetMode="External"/><Relationship Id="rId331" Type="http://schemas.openxmlformats.org/officeDocument/2006/relationships/hyperlink" Target="mailto:jelena.upmale@riga.lv" TargetMode="External"/><Relationship Id="rId352" Type="http://schemas.openxmlformats.org/officeDocument/2006/relationships/hyperlink" Target="mailto:sigita.gedvila@riga.lv" TargetMode="External"/><Relationship Id="rId1" Type="http://schemas.openxmlformats.org/officeDocument/2006/relationships/hyperlink" Target="mailto:Kaspars.Bahmanis@riga.lv" TargetMode="External"/><Relationship Id="rId212" Type="http://schemas.openxmlformats.org/officeDocument/2006/relationships/hyperlink" Target="mailto:inguna.zelianka@riga.lv" TargetMode="External"/><Relationship Id="rId233" Type="http://schemas.openxmlformats.org/officeDocument/2006/relationships/hyperlink" Target="mailto:edite.jancenko@riga.lv" TargetMode="External"/><Relationship Id="rId254" Type="http://schemas.openxmlformats.org/officeDocument/2006/relationships/hyperlink" Target="mailto:alda.candere@riga.lv" TargetMode="External"/><Relationship Id="rId28" Type="http://schemas.openxmlformats.org/officeDocument/2006/relationships/hyperlink" Target="mailto:evita.vicule@riga.lv" TargetMode="External"/><Relationship Id="rId49" Type="http://schemas.openxmlformats.org/officeDocument/2006/relationships/hyperlink" Target="mailto:Antonija.Laurane@riga.lv" TargetMode="External"/><Relationship Id="rId114" Type="http://schemas.openxmlformats.org/officeDocument/2006/relationships/hyperlink" Target="mailto:Zaiga.Zorika@riga.lv" TargetMode="External"/><Relationship Id="rId275" Type="http://schemas.openxmlformats.org/officeDocument/2006/relationships/hyperlink" Target="mailto:egita.medovikova@riga.lv" TargetMode="External"/><Relationship Id="rId296" Type="http://schemas.openxmlformats.org/officeDocument/2006/relationships/hyperlink" Target="mailto:Regina.Lukijanika@riga.lv" TargetMode="External"/><Relationship Id="rId300" Type="http://schemas.openxmlformats.org/officeDocument/2006/relationships/hyperlink" Target="mailto:sintija.erke@riga.lv" TargetMode="External"/><Relationship Id="rId60" Type="http://schemas.openxmlformats.org/officeDocument/2006/relationships/hyperlink" Target="mailto:Marite.Ansone@riga.lv" TargetMode="External"/><Relationship Id="rId81" Type="http://schemas.openxmlformats.org/officeDocument/2006/relationships/hyperlink" Target="mailto:Marika.Kristapa@riga.lv" TargetMode="External"/><Relationship Id="rId135" Type="http://schemas.openxmlformats.org/officeDocument/2006/relationships/hyperlink" Target="mailto:vera.auzina@riga.lv" TargetMode="External"/><Relationship Id="rId156" Type="http://schemas.openxmlformats.org/officeDocument/2006/relationships/hyperlink" Target="mailto:svetlana.motiejuniene@riga.lv" TargetMode="External"/><Relationship Id="rId177" Type="http://schemas.openxmlformats.org/officeDocument/2006/relationships/hyperlink" Target="mailto:Ilona.Kirkupa@riga.lv" TargetMode="External"/><Relationship Id="rId198" Type="http://schemas.openxmlformats.org/officeDocument/2006/relationships/hyperlink" Target="mailto:iveta.pujate@riga.lv" TargetMode="External"/><Relationship Id="rId321" Type="http://schemas.openxmlformats.org/officeDocument/2006/relationships/hyperlink" Target="mailto:Velga.Balandina@riga.lv" TargetMode="External"/><Relationship Id="rId342" Type="http://schemas.openxmlformats.org/officeDocument/2006/relationships/hyperlink" Target="mailto:mara.lusegrinberga@riga.lv" TargetMode="External"/><Relationship Id="rId202" Type="http://schemas.openxmlformats.org/officeDocument/2006/relationships/hyperlink" Target="mailto:asnate.zutere@riga.lv" TargetMode="External"/><Relationship Id="rId223" Type="http://schemas.openxmlformats.org/officeDocument/2006/relationships/hyperlink" Target="mailto:Antra.Ramka@riga.lv" TargetMode="External"/><Relationship Id="rId244" Type="http://schemas.openxmlformats.org/officeDocument/2006/relationships/hyperlink" Target="mailto:santa.velicko@riga.lv" TargetMode="External"/><Relationship Id="rId18" Type="http://schemas.openxmlformats.org/officeDocument/2006/relationships/hyperlink" Target="mailto:Inga.B@riga.lv" TargetMode="External"/><Relationship Id="rId39" Type="http://schemas.openxmlformats.org/officeDocument/2006/relationships/hyperlink" Target="mailto:Iveta.Bole@riga.lv" TargetMode="External"/><Relationship Id="rId265" Type="http://schemas.openxmlformats.org/officeDocument/2006/relationships/hyperlink" Target="mailto:stanislavs.skribans@riga.lv" TargetMode="External"/><Relationship Id="rId286" Type="http://schemas.openxmlformats.org/officeDocument/2006/relationships/hyperlink" Target="mailto:natalja.galecka@riga.lv" TargetMode="External"/><Relationship Id="rId50" Type="http://schemas.openxmlformats.org/officeDocument/2006/relationships/hyperlink" Target="mailto:jolanta.audare@riga.lv" TargetMode="External"/><Relationship Id="rId104" Type="http://schemas.openxmlformats.org/officeDocument/2006/relationships/hyperlink" Target="mailto:Jelena.Mesnikovica@riga.lv" TargetMode="External"/><Relationship Id="rId125" Type="http://schemas.openxmlformats.org/officeDocument/2006/relationships/hyperlink" Target="mailto:Iveta.Roma@riga.lv" TargetMode="External"/><Relationship Id="rId146" Type="http://schemas.openxmlformats.org/officeDocument/2006/relationships/hyperlink" Target="mailto:Ludmila.Aleksandrovska@riga.lv" TargetMode="External"/><Relationship Id="rId167" Type="http://schemas.openxmlformats.org/officeDocument/2006/relationships/hyperlink" Target="mailto:Meldra.Vitkovska@riga.lv" TargetMode="External"/><Relationship Id="rId188" Type="http://schemas.openxmlformats.org/officeDocument/2006/relationships/hyperlink" Target="mailto:Oksana.Krastina@riga.lv" TargetMode="External"/><Relationship Id="rId311" Type="http://schemas.openxmlformats.org/officeDocument/2006/relationships/hyperlink" Target="mailto:kristine.haberkorne@riga.lv" TargetMode="External"/><Relationship Id="rId332" Type="http://schemas.openxmlformats.org/officeDocument/2006/relationships/hyperlink" Target="mailto:Ieva.kravale@riga.lv" TargetMode="External"/><Relationship Id="rId353" Type="http://schemas.openxmlformats.org/officeDocument/2006/relationships/printerSettings" Target="../printerSettings/printerSettings1.bin"/><Relationship Id="rId71" Type="http://schemas.openxmlformats.org/officeDocument/2006/relationships/hyperlink" Target="mailto:Aija.Korneva@riga.lv" TargetMode="External"/><Relationship Id="rId92" Type="http://schemas.openxmlformats.org/officeDocument/2006/relationships/hyperlink" Target="mailto:Marina.Filipova@riga.lv" TargetMode="External"/><Relationship Id="rId213" Type="http://schemas.openxmlformats.org/officeDocument/2006/relationships/hyperlink" Target="mailto:Lana.Iljina@riga.lv" TargetMode="External"/><Relationship Id="rId234" Type="http://schemas.openxmlformats.org/officeDocument/2006/relationships/hyperlink" Target="mailto:elita.ozolina@riga.lv" TargetMode="External"/><Relationship Id="rId2" Type="http://schemas.openxmlformats.org/officeDocument/2006/relationships/hyperlink" Target="mailto:Liga.Nazinska@riga.lv" TargetMode="External"/><Relationship Id="rId29" Type="http://schemas.openxmlformats.org/officeDocument/2006/relationships/hyperlink" Target="mailto:Inga.Rudze@riga.lv" TargetMode="External"/><Relationship Id="rId255" Type="http://schemas.openxmlformats.org/officeDocument/2006/relationships/hyperlink" Target="mailto:anzela.liepina@riga.lv" TargetMode="External"/><Relationship Id="rId276" Type="http://schemas.openxmlformats.org/officeDocument/2006/relationships/hyperlink" Target="mailto:uljana.balasova@riga.lv" TargetMode="External"/><Relationship Id="rId297" Type="http://schemas.openxmlformats.org/officeDocument/2006/relationships/hyperlink" Target="mailto:arta.brolnicka@riga.lv" TargetMode="External"/><Relationship Id="rId40" Type="http://schemas.openxmlformats.org/officeDocument/2006/relationships/hyperlink" Target="mailto:Dita.Zunde@riga.lv" TargetMode="External"/><Relationship Id="rId115" Type="http://schemas.openxmlformats.org/officeDocument/2006/relationships/hyperlink" Target="mailto:Dace.Strode@riga.lv" TargetMode="External"/><Relationship Id="rId136" Type="http://schemas.openxmlformats.org/officeDocument/2006/relationships/hyperlink" Target="mailto:egija.rasina@riga.lv" TargetMode="External"/><Relationship Id="rId157" Type="http://schemas.openxmlformats.org/officeDocument/2006/relationships/hyperlink" Target="mailto:natalja.kargapolceva@riga.lv" TargetMode="External"/><Relationship Id="rId178" Type="http://schemas.openxmlformats.org/officeDocument/2006/relationships/hyperlink" Target="mailto:gandersone5@riga.lv" TargetMode="External"/><Relationship Id="rId301" Type="http://schemas.openxmlformats.org/officeDocument/2006/relationships/hyperlink" Target="mailto:inna.davidova@riga.lv" TargetMode="External"/><Relationship Id="rId322" Type="http://schemas.openxmlformats.org/officeDocument/2006/relationships/hyperlink" Target="mailto:kristine.dundure@riga.lv" TargetMode="External"/><Relationship Id="rId343" Type="http://schemas.openxmlformats.org/officeDocument/2006/relationships/hyperlink" Target="mailto:evita.zagarina@riga.lv" TargetMode="External"/><Relationship Id="rId61" Type="http://schemas.openxmlformats.org/officeDocument/2006/relationships/hyperlink" Target="mailto:Edite.Strazda@riga.lv" TargetMode="External"/><Relationship Id="rId82" Type="http://schemas.openxmlformats.org/officeDocument/2006/relationships/hyperlink" Target="mailto:Olga.Petersone@riga.lv" TargetMode="External"/><Relationship Id="rId199" Type="http://schemas.openxmlformats.org/officeDocument/2006/relationships/hyperlink" Target="mailto:tatjana.levikina@riga.lv" TargetMode="External"/><Relationship Id="rId203" Type="http://schemas.openxmlformats.org/officeDocument/2006/relationships/hyperlink" Target="mailto:ilana.silova@riga.lv" TargetMode="External"/><Relationship Id="rId19" Type="http://schemas.openxmlformats.org/officeDocument/2006/relationships/hyperlink" Target="mailto:Dzintars.Divans@riga.lv" TargetMode="External"/><Relationship Id="rId224" Type="http://schemas.openxmlformats.org/officeDocument/2006/relationships/hyperlink" Target="mailto:kristina.vinogradova@riga.lv" TargetMode="External"/><Relationship Id="rId245" Type="http://schemas.openxmlformats.org/officeDocument/2006/relationships/hyperlink" Target="mailto:indra.perle@riga.lv" TargetMode="External"/><Relationship Id="rId266" Type="http://schemas.openxmlformats.org/officeDocument/2006/relationships/hyperlink" Target="mailto:sarmite.bilevica@riga.lv" TargetMode="External"/><Relationship Id="rId287" Type="http://schemas.openxmlformats.org/officeDocument/2006/relationships/hyperlink" Target="mailto:tatjana.jevlanova@riga.lv" TargetMode="External"/><Relationship Id="rId30" Type="http://schemas.openxmlformats.org/officeDocument/2006/relationships/hyperlink" Target="mailto:Velga.Bruvere@riga.lv" TargetMode="External"/><Relationship Id="rId105" Type="http://schemas.openxmlformats.org/officeDocument/2006/relationships/hyperlink" Target="mailto:rita.karpinska@riga.lv" TargetMode="External"/><Relationship Id="rId126" Type="http://schemas.openxmlformats.org/officeDocument/2006/relationships/hyperlink" Target="mailto:Sandra.Darkevica@riga.lv" TargetMode="External"/><Relationship Id="rId147" Type="http://schemas.openxmlformats.org/officeDocument/2006/relationships/hyperlink" Target="mailto:Anna.Bickovska@riga.lv" TargetMode="External"/><Relationship Id="rId168" Type="http://schemas.openxmlformats.org/officeDocument/2006/relationships/hyperlink" Target="mailto:Tija.Ozolina@riga.lv" TargetMode="External"/><Relationship Id="rId312" Type="http://schemas.openxmlformats.org/officeDocument/2006/relationships/hyperlink" Target="mailto:ilva.krastina@riga.lv" TargetMode="External"/><Relationship Id="rId333" Type="http://schemas.openxmlformats.org/officeDocument/2006/relationships/hyperlink" Target="mailto:dagnija.osa@riga.lv" TargetMode="External"/><Relationship Id="rId51" Type="http://schemas.openxmlformats.org/officeDocument/2006/relationships/hyperlink" Target="mailto:Olga.Streikisa@riga.lv" TargetMode="External"/><Relationship Id="rId72" Type="http://schemas.openxmlformats.org/officeDocument/2006/relationships/hyperlink" Target="mailto:anita.vijupe@riga.lv" TargetMode="External"/><Relationship Id="rId93" Type="http://schemas.openxmlformats.org/officeDocument/2006/relationships/hyperlink" Target="mailto:Inese.Rama@riga.lv" TargetMode="External"/><Relationship Id="rId189" Type="http://schemas.openxmlformats.org/officeDocument/2006/relationships/hyperlink" Target="mailto:Kristine.Bautre@riga.lv" TargetMode="External"/><Relationship Id="rId3" Type="http://schemas.openxmlformats.org/officeDocument/2006/relationships/hyperlink" Target="mailto:Ruta.Dzelme@riga.lv" TargetMode="External"/><Relationship Id="rId214" Type="http://schemas.openxmlformats.org/officeDocument/2006/relationships/hyperlink" Target="mailto:Liena.Ozola@riga.lv" TargetMode="External"/><Relationship Id="rId235" Type="http://schemas.openxmlformats.org/officeDocument/2006/relationships/hyperlink" Target="mailto:Mara.Henele@riga.lv" TargetMode="External"/><Relationship Id="rId256" Type="http://schemas.openxmlformats.org/officeDocument/2006/relationships/hyperlink" Target="mailto:marija.sanhazarova@riga.lv" TargetMode="External"/><Relationship Id="rId277" Type="http://schemas.openxmlformats.org/officeDocument/2006/relationships/hyperlink" Target="mailto:olga.stankevica@riga.lv" TargetMode="External"/><Relationship Id="rId298" Type="http://schemas.openxmlformats.org/officeDocument/2006/relationships/hyperlink" Target="mailto:marika.teberniece@riga.lv" TargetMode="External"/><Relationship Id="rId116" Type="http://schemas.openxmlformats.org/officeDocument/2006/relationships/hyperlink" Target="mailto:Svetlana.Kotova@riga.lv" TargetMode="External"/><Relationship Id="rId137" Type="http://schemas.openxmlformats.org/officeDocument/2006/relationships/hyperlink" Target="mailto:Liga.Frisenbrudere@riga.lv" TargetMode="External"/><Relationship Id="rId158" Type="http://schemas.openxmlformats.org/officeDocument/2006/relationships/hyperlink" Target="mailto:Zane.Stiegele@riga.lv" TargetMode="External"/><Relationship Id="rId302" Type="http://schemas.openxmlformats.org/officeDocument/2006/relationships/hyperlink" Target="mailto:katrina.mendele@riga.lv" TargetMode="External"/><Relationship Id="rId323" Type="http://schemas.openxmlformats.org/officeDocument/2006/relationships/hyperlink" Target="mailto:maija.krastina@riga.lv" TargetMode="External"/><Relationship Id="rId344" Type="http://schemas.openxmlformats.org/officeDocument/2006/relationships/hyperlink" Target="mailto:baiba.krizus@riga.l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5"/>
  <sheetViews>
    <sheetView zoomScaleNormal="100" workbookViewId="0">
      <pane ySplit="1" topLeftCell="A2" activePane="bottomLeft" state="frozen"/>
      <selection activeCell="C1" sqref="C1"/>
      <selection pane="bottomLeft" activeCell="B472" sqref="B472"/>
    </sheetView>
  </sheetViews>
  <sheetFormatPr defaultColWidth="9.140625" defaultRowHeight="12.75" x14ac:dyDescent="0.2"/>
  <cols>
    <col min="1" max="1" width="7.7109375" style="74" customWidth="1"/>
    <col min="2" max="2" width="9.5703125" style="74" customWidth="1"/>
    <col min="3" max="3" width="40.85546875" style="21" customWidth="1"/>
    <col min="4" max="4" width="18.85546875" style="21" bestFit="1" customWidth="1"/>
    <col min="5" max="5" width="9" style="75" customWidth="1"/>
    <col min="6" max="6" width="35.85546875" style="76" customWidth="1"/>
    <col min="7" max="7" width="28.42578125" style="21" customWidth="1"/>
    <col min="8" max="8" width="22.5703125" style="21" bestFit="1" customWidth="1"/>
    <col min="9" max="9" width="27.140625" style="18" bestFit="1" customWidth="1"/>
    <col min="10" max="10" width="10.42578125" style="18" customWidth="1"/>
    <col min="11" max="15" width="12.28515625" style="6" customWidth="1"/>
    <col min="16" max="17" width="9.140625" style="21"/>
    <col min="18" max="18" width="21.42578125" style="21" customWidth="1"/>
    <col min="19" max="16384" width="9.140625" style="18"/>
  </cols>
  <sheetData>
    <row r="1" spans="1:18" x14ac:dyDescent="0.2">
      <c r="A1" s="55" t="s">
        <v>975</v>
      </c>
      <c r="B1" s="55"/>
      <c r="C1" s="50" t="s">
        <v>0</v>
      </c>
      <c r="D1" s="50" t="s">
        <v>1</v>
      </c>
      <c r="E1" s="56" t="s">
        <v>287</v>
      </c>
      <c r="F1" s="57" t="s">
        <v>2</v>
      </c>
      <c r="G1" s="50" t="s">
        <v>290</v>
      </c>
      <c r="H1" s="50" t="s">
        <v>3</v>
      </c>
      <c r="I1" s="33" t="s">
        <v>4</v>
      </c>
      <c r="J1" s="33" t="s">
        <v>5</v>
      </c>
      <c r="K1" s="38" t="s">
        <v>278</v>
      </c>
      <c r="L1" s="38" t="s">
        <v>280</v>
      </c>
      <c r="M1" s="38" t="s">
        <v>279</v>
      </c>
      <c r="N1" s="38" t="s">
        <v>281</v>
      </c>
      <c r="O1" s="38" t="s">
        <v>282</v>
      </c>
      <c r="Q1" s="77" t="s">
        <v>339</v>
      </c>
      <c r="R1" s="78">
        <v>45245</v>
      </c>
    </row>
    <row r="2" spans="1:18" ht="16.5" x14ac:dyDescent="0.3">
      <c r="A2" s="55">
        <f>IFERROR(RANK(B2,$B:$B,1),"")</f>
        <v>1</v>
      </c>
      <c r="B2" s="55">
        <f>IFERROR(SEARCH(Darbiniek!$C$2,C2)+ROW()/10000,IFERROR(SEARCH(Darbiniek!$C$2,D2)+ROW()/10000,IFERROR(SEARCH(Darbiniek!$C$2,F2)+ROW()/10000,IFERROR(SEARCH(Darbiniek!$C$2,H2)+ROW()/10000,IFERROR(SEARCH(Darbiniek!$C$2,J2)+ROW()/10000,IFERROR(SEARCH(Darbiniek!$C$2,G2)+ROW()/10000,""))))))</f>
        <v>1.0002</v>
      </c>
      <c r="C2" s="50" t="s">
        <v>6</v>
      </c>
      <c r="D2" s="50" t="s">
        <v>265</v>
      </c>
      <c r="E2" s="56">
        <v>101</v>
      </c>
      <c r="F2" s="57" t="s">
        <v>51</v>
      </c>
      <c r="G2" s="50"/>
      <c r="H2" s="50" t="s">
        <v>1022</v>
      </c>
      <c r="I2" s="89" t="s">
        <v>1023</v>
      </c>
      <c r="J2" s="33">
        <v>67037958</v>
      </c>
      <c r="K2" s="38"/>
      <c r="L2" s="38"/>
      <c r="M2" s="38"/>
      <c r="N2" s="38"/>
      <c r="O2" s="38"/>
    </row>
    <row r="3" spans="1:18" ht="25.5" x14ac:dyDescent="0.2">
      <c r="A3" s="55">
        <f>IFERROR(RANK(B3,$B:$B,1),"")</f>
        <v>2</v>
      </c>
      <c r="B3" s="55">
        <f>IFERROR(SEARCH(Darbiniek!$C$2,C3)+ROW()/10000,IFERROR(SEARCH(Darbiniek!$C$2,D3)+ROW()/10000,IFERROR(SEARCH(Darbiniek!$C$2,F3)+ROW()/10000,IFERROR(SEARCH(Darbiniek!$C$2,H3)+ROW()/10000,IFERROR(SEARCH(Darbiniek!$C$2,J3)+ROW()/10000,IFERROR(SEARCH(Darbiniek!$C$2,G3)+ROW()/10000,""))))))</f>
        <v>1.0003</v>
      </c>
      <c r="C3" s="50" t="s">
        <v>6</v>
      </c>
      <c r="D3" s="50" t="s">
        <v>265</v>
      </c>
      <c r="E3" s="56">
        <v>115</v>
      </c>
      <c r="F3" s="57" t="s">
        <v>681</v>
      </c>
      <c r="G3" s="50"/>
      <c r="H3" s="50" t="s">
        <v>17</v>
      </c>
      <c r="I3" s="34" t="s">
        <v>18</v>
      </c>
      <c r="J3" s="33">
        <v>67012979</v>
      </c>
      <c r="K3" s="38"/>
      <c r="L3" s="38"/>
      <c r="M3" s="38"/>
      <c r="N3" s="38"/>
      <c r="O3" s="38"/>
    </row>
    <row r="4" spans="1:18" ht="39.75" x14ac:dyDescent="0.3">
      <c r="A4" s="55">
        <f>IFERROR(RANK(B4,$B:$B,1),"")</f>
        <v>3</v>
      </c>
      <c r="B4" s="55">
        <f>IFERROR(SEARCH(Darbiniek!$C$2,C4)+ROW()/10000,IFERROR(SEARCH(Darbiniek!$C$2,D4)+ROW()/10000,IFERROR(SEARCH(Darbiniek!$C$2,F4)+ROW()/10000,IFERROR(SEARCH(Darbiniek!$C$2,H4)+ROW()/10000,IFERROR(SEARCH(Darbiniek!$C$2,J4)+ROW()/10000,IFERROR(SEARCH(Darbiniek!$C$2,G4)+ROW()/10000,""))))))</f>
        <v>1.0004</v>
      </c>
      <c r="C4" s="50" t="s">
        <v>6</v>
      </c>
      <c r="D4" s="50" t="s">
        <v>265</v>
      </c>
      <c r="E4" s="56">
        <v>102</v>
      </c>
      <c r="F4" s="57" t="s">
        <v>929</v>
      </c>
      <c r="G4" s="50"/>
      <c r="H4" s="50" t="s">
        <v>664</v>
      </c>
      <c r="I4" s="103" t="s">
        <v>822</v>
      </c>
      <c r="J4" s="36">
        <v>67105080</v>
      </c>
      <c r="K4" s="38"/>
      <c r="L4" s="38"/>
      <c r="M4" s="38"/>
      <c r="N4" s="38"/>
      <c r="O4" s="38"/>
    </row>
    <row r="5" spans="1:18" ht="25.5" x14ac:dyDescent="0.2">
      <c r="A5" s="55">
        <f>IFERROR(RANK(B5,$B:$B,1),"")</f>
        <v>4</v>
      </c>
      <c r="B5" s="55">
        <f>IFERROR(SEARCH(Darbiniek!$C$2,C5)+ROW()/10000,IFERROR(SEARCH(Darbiniek!$C$2,D5)+ROW()/10000,IFERROR(SEARCH(Darbiniek!$C$2,F5)+ROW()/10000,IFERROR(SEARCH(Darbiniek!$C$2,H5)+ROW()/10000,IFERROR(SEARCH(Darbiniek!$C$2,J5)+ROW()/10000,IFERROR(SEARCH(Darbiniek!$C$2,G5)+ROW()/10000,""))))))</f>
        <v>1.0004999999999999</v>
      </c>
      <c r="C5" s="50" t="s">
        <v>6</v>
      </c>
      <c r="D5" s="50" t="s">
        <v>265</v>
      </c>
      <c r="E5" s="56">
        <v>111</v>
      </c>
      <c r="F5" s="57" t="s">
        <v>438</v>
      </c>
      <c r="G5" s="50"/>
      <c r="H5" s="50" t="s">
        <v>52</v>
      </c>
      <c r="I5" s="34" t="s">
        <v>53</v>
      </c>
      <c r="J5" s="33">
        <v>67105500</v>
      </c>
      <c r="K5" s="38"/>
      <c r="L5" s="38"/>
      <c r="M5" s="38"/>
      <c r="N5" s="38"/>
      <c r="O5" s="38"/>
    </row>
    <row r="6" spans="1:18" x14ac:dyDescent="0.2">
      <c r="A6" s="55">
        <f>IFERROR(RANK(B6,$B:$B,1),"")</f>
        <v>5</v>
      </c>
      <c r="B6" s="55">
        <f>IFERROR(SEARCH(Darbiniek!$C$2,C6)+ROW()/10000,IFERROR(SEARCH(Darbiniek!$C$2,D6)+ROW()/10000,IFERROR(SEARCH(Darbiniek!$C$2,F6)+ROW()/10000,IFERROR(SEARCH(Darbiniek!$C$2,H6)+ROW()/10000,IFERROR(SEARCH(Darbiniek!$C$2,J6)+ROW()/10000,IFERROR(SEARCH(Darbiniek!$C$2,G6)+ROW()/10000,""))))))</f>
        <v>1.0005999999999999</v>
      </c>
      <c r="C6" s="50" t="s">
        <v>479</v>
      </c>
      <c r="D6" s="50" t="s">
        <v>265</v>
      </c>
      <c r="E6" s="56">
        <v>1</v>
      </c>
      <c r="F6" s="57" t="s">
        <v>584</v>
      </c>
      <c r="G6" s="50"/>
      <c r="H6" s="50" t="s">
        <v>170</v>
      </c>
      <c r="I6" s="35" t="s">
        <v>171</v>
      </c>
      <c r="J6" s="33">
        <v>67012981</v>
      </c>
      <c r="K6" s="38"/>
      <c r="L6" s="38"/>
      <c r="M6" s="38"/>
      <c r="N6" s="38"/>
      <c r="O6" s="38"/>
    </row>
    <row r="7" spans="1:18" x14ac:dyDescent="0.2">
      <c r="A7" s="55">
        <f>IFERROR(RANK(B7,$B:$B,1),"")</f>
        <v>6</v>
      </c>
      <c r="B7" s="55">
        <f>IFERROR(SEARCH(Darbiniek!$C$2,C7)+ROW()/10000,IFERROR(SEARCH(Darbiniek!$C$2,D7)+ROW()/10000,IFERROR(SEARCH(Darbiniek!$C$2,F7)+ROW()/10000,IFERROR(SEARCH(Darbiniek!$C$2,H7)+ROW()/10000,IFERROR(SEARCH(Darbiniek!$C$2,J7)+ROW()/10000,IFERROR(SEARCH(Darbiniek!$C$2,G7)+ROW()/10000,""))))))</f>
        <v>1.0006999999999999</v>
      </c>
      <c r="C7" s="50" t="s">
        <v>479</v>
      </c>
      <c r="D7" s="50" t="s">
        <v>265</v>
      </c>
      <c r="E7" s="56">
        <v>1</v>
      </c>
      <c r="F7" s="57" t="s">
        <v>343</v>
      </c>
      <c r="G7" s="50" t="s">
        <v>370</v>
      </c>
      <c r="H7" s="50" t="s">
        <v>576</v>
      </c>
      <c r="I7" s="34" t="s">
        <v>577</v>
      </c>
      <c r="J7" s="135">
        <v>67181063</v>
      </c>
      <c r="K7" s="38"/>
      <c r="L7" s="38"/>
      <c r="M7" s="38"/>
      <c r="N7" s="38"/>
      <c r="O7" s="38"/>
    </row>
    <row r="8" spans="1:18" x14ac:dyDescent="0.2">
      <c r="A8" s="55">
        <f>IFERROR(RANK(B8,$B:$B,1),"")</f>
        <v>7</v>
      </c>
      <c r="B8" s="55">
        <f>IFERROR(SEARCH(Darbiniek!$C$2,C8)+ROW()/10000,IFERROR(SEARCH(Darbiniek!$C$2,D8)+ROW()/10000,IFERROR(SEARCH(Darbiniek!$C$2,F8)+ROW()/10000,IFERROR(SEARCH(Darbiniek!$C$2,H8)+ROW()/10000,IFERROR(SEARCH(Darbiniek!$C$2,J8)+ROW()/10000,IFERROR(SEARCH(Darbiniek!$C$2,G8)+ROW()/10000,""))))))</f>
        <v>1.0007999999999999</v>
      </c>
      <c r="C8" s="50" t="s">
        <v>479</v>
      </c>
      <c r="D8" s="50" t="s">
        <v>265</v>
      </c>
      <c r="E8" s="56">
        <v>1</v>
      </c>
      <c r="F8" s="57" t="s">
        <v>343</v>
      </c>
      <c r="G8" s="50" t="s">
        <v>370</v>
      </c>
      <c r="H8" s="50" t="s">
        <v>466</v>
      </c>
      <c r="I8" s="34" t="s">
        <v>467</v>
      </c>
      <c r="J8" s="33">
        <v>67012998</v>
      </c>
      <c r="K8" s="38"/>
      <c r="L8" s="38"/>
      <c r="M8" s="38"/>
      <c r="N8" s="38"/>
      <c r="O8" s="38"/>
    </row>
    <row r="9" spans="1:18" x14ac:dyDescent="0.2">
      <c r="A9" s="55">
        <f>IFERROR(RANK(B9,$B:$B,1),"")</f>
        <v>8</v>
      </c>
      <c r="B9" s="55">
        <f>IFERROR(SEARCH(Darbiniek!$C$2,C9)+ROW()/10000,IFERROR(SEARCH(Darbiniek!$C$2,D9)+ROW()/10000,IFERROR(SEARCH(Darbiniek!$C$2,F9)+ROW()/10000,IFERROR(SEARCH(Darbiniek!$C$2,H9)+ROW()/10000,IFERROR(SEARCH(Darbiniek!$C$2,J9)+ROW()/10000,IFERROR(SEARCH(Darbiniek!$C$2,G9)+ROW()/10000,""))))))</f>
        <v>1.0008999999999999</v>
      </c>
      <c r="C9" s="50" t="s">
        <v>479</v>
      </c>
      <c r="D9" s="50" t="s">
        <v>265</v>
      </c>
      <c r="E9" s="56">
        <v>12</v>
      </c>
      <c r="F9" s="57" t="s">
        <v>343</v>
      </c>
      <c r="G9" s="50" t="s">
        <v>1026</v>
      </c>
      <c r="H9" s="50" t="s">
        <v>90</v>
      </c>
      <c r="I9" s="34" t="s">
        <v>91</v>
      </c>
      <c r="J9" s="33">
        <v>67181922</v>
      </c>
      <c r="K9" s="38"/>
      <c r="L9" s="38"/>
      <c r="M9" s="38"/>
      <c r="N9" s="38"/>
      <c r="O9" s="38"/>
    </row>
    <row r="10" spans="1:18" ht="16.5" x14ac:dyDescent="0.3">
      <c r="A10" s="55">
        <f>IFERROR(RANK(B10,$B:$B,1),"")</f>
        <v>9</v>
      </c>
      <c r="B10" s="55">
        <f>IFERROR(SEARCH(Darbiniek!$C$2,C10)+ROW()/10000,IFERROR(SEARCH(Darbiniek!$C$2,D10)+ROW()/10000,IFERROR(SEARCH(Darbiniek!$C$2,F10)+ROW()/10000,IFERROR(SEARCH(Darbiniek!$C$2,H10)+ROW()/10000,IFERROR(SEARCH(Darbiniek!$C$2,J10)+ROW()/10000,IFERROR(SEARCH(Darbiniek!$C$2,G10)+ROW()/10000,""))))))</f>
        <v>1.0009999999999999</v>
      </c>
      <c r="C10" s="50" t="s">
        <v>479</v>
      </c>
      <c r="D10" s="50" t="s">
        <v>265</v>
      </c>
      <c r="E10" s="56">
        <v>1</v>
      </c>
      <c r="F10" s="57" t="s">
        <v>343</v>
      </c>
      <c r="G10" s="50" t="s">
        <v>1026</v>
      </c>
      <c r="H10" s="50" t="s">
        <v>1024</v>
      </c>
      <c r="I10" s="89" t="s">
        <v>1025</v>
      </c>
      <c r="J10" s="18">
        <v>67012987</v>
      </c>
      <c r="K10" s="38"/>
      <c r="L10" s="38"/>
      <c r="M10" s="38"/>
      <c r="N10" s="38"/>
      <c r="O10" s="38"/>
    </row>
    <row r="11" spans="1:18" ht="27" x14ac:dyDescent="0.3">
      <c r="A11" s="55">
        <f>IFERROR(RANK(B11,$B:$B,1),"")</f>
        <v>10</v>
      </c>
      <c r="B11" s="55">
        <f>IFERROR(SEARCH(Darbiniek!$C$2,C11)+ROW()/10000,IFERROR(SEARCH(Darbiniek!$C$2,D11)+ROW()/10000,IFERROR(SEARCH(Darbiniek!$C$2,F11)+ROW()/10000,IFERROR(SEARCH(Darbiniek!$C$2,H11)+ROW()/10000,IFERROR(SEARCH(Darbiniek!$C$2,J11)+ROW()/10000,IFERROR(SEARCH(Darbiniek!$C$2,G11)+ROW()/10000,""))))))</f>
        <v>1.0011000000000001</v>
      </c>
      <c r="C11" s="50" t="s">
        <v>1027</v>
      </c>
      <c r="D11" s="50" t="s">
        <v>266</v>
      </c>
      <c r="E11" s="56">
        <v>301</v>
      </c>
      <c r="F11" s="57" t="s">
        <v>795</v>
      </c>
      <c r="G11" s="50"/>
      <c r="H11" s="50" t="s">
        <v>796</v>
      </c>
      <c r="I11" s="89" t="s">
        <v>797</v>
      </c>
      <c r="J11" s="37" t="s">
        <v>523</v>
      </c>
      <c r="K11" s="38" t="s">
        <v>401</v>
      </c>
      <c r="L11" s="38" t="s">
        <v>401</v>
      </c>
      <c r="M11" s="38" t="s">
        <v>401</v>
      </c>
      <c r="N11" s="38" t="s">
        <v>401</v>
      </c>
      <c r="O11" s="38" t="s">
        <v>401</v>
      </c>
    </row>
    <row r="12" spans="1:18" x14ac:dyDescent="0.2">
      <c r="A12" s="55">
        <f>IFERROR(RANK(B12,$B:$B,1),"")</f>
        <v>11</v>
      </c>
      <c r="B12" s="55">
        <f>IFERROR(SEARCH(Darbiniek!$C$2,C12)+ROW()/10000,IFERROR(SEARCH(Darbiniek!$C$2,D12)+ROW()/10000,IFERROR(SEARCH(Darbiniek!$C$2,F12)+ROW()/10000,IFERROR(SEARCH(Darbiniek!$C$2,H12)+ROW()/10000,IFERROR(SEARCH(Darbiniek!$C$2,J12)+ROW()/10000,IFERROR(SEARCH(Darbiniek!$C$2,G12)+ROW()/10000,""))))))</f>
        <v>1.0012000000000001</v>
      </c>
      <c r="C12" s="50" t="s">
        <v>1027</v>
      </c>
      <c r="D12" s="50" t="s">
        <v>265</v>
      </c>
      <c r="E12" s="56">
        <v>116</v>
      </c>
      <c r="F12" s="57" t="s">
        <v>801</v>
      </c>
      <c r="G12" s="50"/>
      <c r="H12" s="50" t="s">
        <v>7</v>
      </c>
      <c r="I12" s="34" t="s">
        <v>8</v>
      </c>
      <c r="J12" s="33">
        <v>67037426</v>
      </c>
      <c r="K12" s="38"/>
      <c r="L12" s="38"/>
      <c r="M12" s="38"/>
      <c r="N12" s="38"/>
      <c r="O12" s="38"/>
    </row>
    <row r="13" spans="1:18" ht="16.5" x14ac:dyDescent="0.3">
      <c r="A13" s="55">
        <f>IFERROR(RANK(B13,$B:$B,1),"")</f>
        <v>12</v>
      </c>
      <c r="B13" s="55">
        <f>IFERROR(SEARCH(Darbiniek!$C$2,C13)+ROW()/10000,IFERROR(SEARCH(Darbiniek!$C$2,D13)+ROW()/10000,IFERROR(SEARCH(Darbiniek!$C$2,F13)+ROW()/10000,IFERROR(SEARCH(Darbiniek!$C$2,H13)+ROW()/10000,IFERROR(SEARCH(Darbiniek!$C$2,J13)+ROW()/10000,IFERROR(SEARCH(Darbiniek!$C$2,G13)+ROW()/10000,""))))))</f>
        <v>1.0013000000000001</v>
      </c>
      <c r="C13" s="50" t="s">
        <v>1027</v>
      </c>
      <c r="D13" s="50" t="s">
        <v>265</v>
      </c>
      <c r="E13" s="56">
        <v>116</v>
      </c>
      <c r="F13" s="57" t="s">
        <v>800</v>
      </c>
      <c r="G13" s="50"/>
      <c r="H13" s="50" t="s">
        <v>916</v>
      </c>
      <c r="I13" s="89" t="s">
        <v>917</v>
      </c>
      <c r="J13" s="33">
        <v>67181856</v>
      </c>
      <c r="K13" s="38"/>
      <c r="L13" s="38"/>
      <c r="M13" s="38"/>
      <c r="N13" s="38"/>
      <c r="O13" s="38"/>
    </row>
    <row r="14" spans="1:18" ht="16.5" x14ac:dyDescent="0.3">
      <c r="A14" s="55">
        <f>IFERROR(RANK(B14,$B:$B,1),"")</f>
        <v>13</v>
      </c>
      <c r="B14" s="55">
        <f>IFERROR(SEARCH(Darbiniek!$C$2,C14)+ROW()/10000,IFERROR(SEARCH(Darbiniek!$C$2,D14)+ROW()/10000,IFERROR(SEARCH(Darbiniek!$C$2,F14)+ROW()/10000,IFERROR(SEARCH(Darbiniek!$C$2,H14)+ROW()/10000,IFERROR(SEARCH(Darbiniek!$C$2,J14)+ROW()/10000,IFERROR(SEARCH(Darbiniek!$C$2,G14)+ROW()/10000,""))))))</f>
        <v>1.0014000000000001</v>
      </c>
      <c r="C14" s="50" t="s">
        <v>1027</v>
      </c>
      <c r="D14" s="50" t="s">
        <v>265</v>
      </c>
      <c r="E14" s="56">
        <v>116</v>
      </c>
      <c r="F14" s="57" t="s">
        <v>970</v>
      </c>
      <c r="G14" s="50"/>
      <c r="H14" s="50" t="s">
        <v>971</v>
      </c>
      <c r="I14" s="89" t="s">
        <v>972</v>
      </c>
      <c r="J14" s="33">
        <v>67181686</v>
      </c>
      <c r="K14" s="38"/>
      <c r="L14" s="38"/>
      <c r="M14" s="38"/>
      <c r="N14" s="38"/>
      <c r="O14" s="38"/>
    </row>
    <row r="15" spans="1:18" x14ac:dyDescent="0.2">
      <c r="A15" s="55">
        <f>IFERROR(RANK(B15,$B:$B,1),"")</f>
        <v>14</v>
      </c>
      <c r="B15" s="55">
        <f>IFERROR(SEARCH(Darbiniek!$C$2,C15)+ROW()/10000,IFERROR(SEARCH(Darbiniek!$C$2,D15)+ROW()/10000,IFERROR(SEARCH(Darbiniek!$C$2,F15)+ROW()/10000,IFERROR(SEARCH(Darbiniek!$C$2,H15)+ROW()/10000,IFERROR(SEARCH(Darbiniek!$C$2,J15)+ROW()/10000,IFERROR(SEARCH(Darbiniek!$C$2,G15)+ROW()/10000,""))))))</f>
        <v>1.0015000000000001</v>
      </c>
      <c r="C15" s="50" t="s">
        <v>930</v>
      </c>
      <c r="D15" s="50" t="s">
        <v>265</v>
      </c>
      <c r="E15" s="56">
        <v>101</v>
      </c>
      <c r="F15" s="57" t="s">
        <v>51</v>
      </c>
      <c r="G15" s="50"/>
      <c r="H15" s="50" t="s">
        <v>54</v>
      </c>
      <c r="I15" s="34" t="s">
        <v>55</v>
      </c>
      <c r="J15" s="33">
        <v>67105695</v>
      </c>
      <c r="K15" s="38"/>
      <c r="L15" s="38"/>
      <c r="M15" s="38"/>
      <c r="N15" s="38"/>
      <c r="O15" s="38"/>
    </row>
    <row r="16" spans="1:18" ht="16.5" x14ac:dyDescent="0.3">
      <c r="A16" s="55">
        <f>IFERROR(RANK(B16,$B:$B,1),"")</f>
        <v>15</v>
      </c>
      <c r="B16" s="55">
        <f>IFERROR(SEARCH(Darbiniek!$C$2,C16)+ROW()/10000,IFERROR(SEARCH(Darbiniek!$C$2,D16)+ROW()/10000,IFERROR(SEARCH(Darbiniek!$C$2,F16)+ROW()/10000,IFERROR(SEARCH(Darbiniek!$C$2,H16)+ROW()/10000,IFERROR(SEARCH(Darbiniek!$C$2,J16)+ROW()/10000,IFERROR(SEARCH(Darbiniek!$C$2,G16)+ROW()/10000,""))))))</f>
        <v>1.0016</v>
      </c>
      <c r="C16" s="50" t="s">
        <v>930</v>
      </c>
      <c r="D16" s="50" t="s">
        <v>265</v>
      </c>
      <c r="E16" s="56">
        <v>101</v>
      </c>
      <c r="F16" s="57" t="s">
        <v>51</v>
      </c>
      <c r="G16" s="50"/>
      <c r="H16" s="50" t="s">
        <v>830</v>
      </c>
      <c r="I16" s="89" t="s">
        <v>831</v>
      </c>
      <c r="J16" s="33">
        <v>67105128</v>
      </c>
      <c r="K16" s="38"/>
      <c r="L16" s="38"/>
      <c r="M16" s="38"/>
      <c r="N16" s="38"/>
      <c r="O16" s="38"/>
    </row>
    <row r="17" spans="1:15" x14ac:dyDescent="0.2">
      <c r="A17" s="55">
        <f>IFERROR(RANK(B17,$B:$B,1),"")</f>
        <v>16</v>
      </c>
      <c r="B17" s="55">
        <f>IFERROR(SEARCH(Darbiniek!$C$2,C17)+ROW()/10000,IFERROR(SEARCH(Darbiniek!$C$2,D17)+ROW()/10000,IFERROR(SEARCH(Darbiniek!$C$2,F17)+ROW()/10000,IFERROR(SEARCH(Darbiniek!$C$2,H17)+ROW()/10000,IFERROR(SEARCH(Darbiniek!$C$2,J17)+ROW()/10000,IFERROR(SEARCH(Darbiniek!$C$2,G17)+ROW()/10000,""))))))</f>
        <v>1.0017</v>
      </c>
      <c r="C17" s="50" t="s">
        <v>930</v>
      </c>
      <c r="D17" s="50" t="s">
        <v>265</v>
      </c>
      <c r="E17" s="56">
        <v>5</v>
      </c>
      <c r="F17" s="57" t="s">
        <v>403</v>
      </c>
      <c r="G17" s="50"/>
      <c r="H17" s="50" t="s">
        <v>717</v>
      </c>
      <c r="I17" s="34" t="s">
        <v>718</v>
      </c>
      <c r="J17" s="33">
        <v>67105531</v>
      </c>
      <c r="K17" s="38"/>
      <c r="L17" s="38"/>
      <c r="M17" s="38"/>
      <c r="N17" s="38"/>
      <c r="O17" s="38"/>
    </row>
    <row r="18" spans="1:15" x14ac:dyDescent="0.2">
      <c r="A18" s="55">
        <f>IFERROR(RANK(B18,$B:$B,1),"")</f>
        <v>17</v>
      </c>
      <c r="B18" s="55">
        <f>IFERROR(SEARCH(Darbiniek!$C$2,C18)+ROW()/10000,IFERROR(SEARCH(Darbiniek!$C$2,D18)+ROW()/10000,IFERROR(SEARCH(Darbiniek!$C$2,F18)+ROW()/10000,IFERROR(SEARCH(Darbiniek!$C$2,H18)+ROW()/10000,IFERROR(SEARCH(Darbiniek!$C$2,J18)+ROW()/10000,IFERROR(SEARCH(Darbiniek!$C$2,G18)+ROW()/10000,""))))))</f>
        <v>1.0018</v>
      </c>
      <c r="C18" s="50" t="s">
        <v>930</v>
      </c>
      <c r="D18" s="50" t="s">
        <v>265</v>
      </c>
      <c r="E18" s="56">
        <v>5</v>
      </c>
      <c r="F18" s="57" t="s">
        <v>403</v>
      </c>
      <c r="G18" s="50"/>
      <c r="H18" s="50"/>
      <c r="I18" s="34"/>
      <c r="J18" s="33">
        <v>67037072</v>
      </c>
      <c r="K18" s="38"/>
      <c r="L18" s="38"/>
      <c r="M18" s="38"/>
      <c r="N18" s="38"/>
      <c r="O18" s="38"/>
    </row>
    <row r="19" spans="1:15" ht="27" x14ac:dyDescent="0.3">
      <c r="A19" s="55">
        <f>IFERROR(RANK(B19,$B:$B,1),"")</f>
        <v>18</v>
      </c>
      <c r="B19" s="55">
        <f>IFERROR(SEARCH(Darbiniek!$C$2,C19)+ROW()/10000,IFERROR(SEARCH(Darbiniek!$C$2,D19)+ROW()/10000,IFERROR(SEARCH(Darbiniek!$C$2,F19)+ROW()/10000,IFERROR(SEARCH(Darbiniek!$C$2,H19)+ROW()/10000,IFERROR(SEARCH(Darbiniek!$C$2,J19)+ROW()/10000,IFERROR(SEARCH(Darbiniek!$C$2,G19)+ROW()/10000,""))))))</f>
        <v>1.0019</v>
      </c>
      <c r="C19" s="50" t="s">
        <v>930</v>
      </c>
      <c r="D19" s="50" t="s">
        <v>276</v>
      </c>
      <c r="E19" s="56" t="s">
        <v>289</v>
      </c>
      <c r="F19" s="57" t="s">
        <v>994</v>
      </c>
      <c r="G19" s="50"/>
      <c r="H19" s="50" t="s">
        <v>823</v>
      </c>
      <c r="I19" s="89" t="s">
        <v>824</v>
      </c>
      <c r="J19" s="122" t="s">
        <v>995</v>
      </c>
      <c r="K19" s="38"/>
      <c r="L19" s="38"/>
      <c r="M19" s="38"/>
      <c r="N19" s="38"/>
      <c r="O19" s="38"/>
    </row>
    <row r="20" spans="1:15" ht="27" x14ac:dyDescent="0.3">
      <c r="A20" s="55">
        <f>IFERROR(RANK(B20,$B:$B,1),"")</f>
        <v>19</v>
      </c>
      <c r="B20" s="55">
        <f>IFERROR(SEARCH(Darbiniek!$C$2,C20)+ROW()/10000,IFERROR(SEARCH(Darbiniek!$C$2,D20)+ROW()/10000,IFERROR(SEARCH(Darbiniek!$C$2,F20)+ROW()/10000,IFERROR(SEARCH(Darbiniek!$C$2,H20)+ROW()/10000,IFERROR(SEARCH(Darbiniek!$C$2,J20)+ROW()/10000,IFERROR(SEARCH(Darbiniek!$C$2,G20)+ROW()/10000,""))))))</f>
        <v>1.002</v>
      </c>
      <c r="C20" s="50" t="s">
        <v>930</v>
      </c>
      <c r="D20" s="50" t="s">
        <v>268</v>
      </c>
      <c r="E20" s="56">
        <v>215</v>
      </c>
      <c r="F20" s="57" t="s">
        <v>994</v>
      </c>
      <c r="G20" s="50"/>
      <c r="H20" s="50" t="s">
        <v>998</v>
      </c>
      <c r="I20" s="89" t="s">
        <v>999</v>
      </c>
      <c r="J20" s="122" t="s">
        <v>995</v>
      </c>
      <c r="K20" s="38"/>
      <c r="L20" s="38"/>
      <c r="M20" s="38"/>
      <c r="N20" s="38"/>
      <c r="O20" s="38"/>
    </row>
    <row r="21" spans="1:15" ht="25.5" x14ac:dyDescent="0.2">
      <c r="A21" s="55">
        <f>IFERROR(RANK(B21,$B:$B,1),"")</f>
        <v>20</v>
      </c>
      <c r="B21" s="55">
        <f>IFERROR(SEARCH(Darbiniek!$C$2,C21)+ROW()/10000,IFERROR(SEARCH(Darbiniek!$C$2,D21)+ROW()/10000,IFERROR(SEARCH(Darbiniek!$C$2,F21)+ROW()/10000,IFERROR(SEARCH(Darbiniek!$C$2,H21)+ROW()/10000,IFERROR(SEARCH(Darbiniek!$C$2,J21)+ROW()/10000,IFERROR(SEARCH(Darbiniek!$C$2,G21)+ROW()/10000,""))))))</f>
        <v>1.0021</v>
      </c>
      <c r="C21" s="50" t="s">
        <v>930</v>
      </c>
      <c r="D21" s="50" t="s">
        <v>265</v>
      </c>
      <c r="E21" s="56" t="s">
        <v>289</v>
      </c>
      <c r="F21" s="57" t="s">
        <v>994</v>
      </c>
      <c r="G21" s="50"/>
      <c r="H21" s="50" t="s">
        <v>46</v>
      </c>
      <c r="I21" s="34" t="s">
        <v>47</v>
      </c>
      <c r="J21" s="122" t="s">
        <v>995</v>
      </c>
      <c r="K21" s="38"/>
      <c r="L21" s="38"/>
      <c r="M21" s="38"/>
      <c r="N21" s="38"/>
      <c r="O21" s="38"/>
    </row>
    <row r="22" spans="1:15" ht="25.5" x14ac:dyDescent="0.2">
      <c r="A22" s="55">
        <f>IFERROR(RANK(B22,$B:$B,1),"")</f>
        <v>21</v>
      </c>
      <c r="B22" s="55">
        <f>IFERROR(SEARCH(Darbiniek!$C$2,C22)+ROW()/10000,IFERROR(SEARCH(Darbiniek!$C$2,D22)+ROW()/10000,IFERROR(SEARCH(Darbiniek!$C$2,F22)+ROW()/10000,IFERROR(SEARCH(Darbiniek!$C$2,H22)+ROW()/10000,IFERROR(SEARCH(Darbiniek!$C$2,J22)+ROW()/10000,IFERROR(SEARCH(Darbiniek!$C$2,G22)+ROW()/10000,""))))))</f>
        <v>1.0022</v>
      </c>
      <c r="C22" s="50" t="s">
        <v>930</v>
      </c>
      <c r="D22" s="50" t="s">
        <v>402</v>
      </c>
      <c r="E22" s="56">
        <v>110</v>
      </c>
      <c r="F22" s="57" t="s">
        <v>994</v>
      </c>
      <c r="G22" s="50"/>
      <c r="H22" s="50" t="s">
        <v>235</v>
      </c>
      <c r="I22" s="34" t="s">
        <v>236</v>
      </c>
      <c r="J22" s="122" t="s">
        <v>995</v>
      </c>
      <c r="K22" s="38"/>
      <c r="L22" s="38"/>
      <c r="M22" s="38"/>
      <c r="N22" s="38"/>
      <c r="O22" s="38"/>
    </row>
    <row r="23" spans="1:15" ht="27" x14ac:dyDescent="0.3">
      <c r="A23" s="55">
        <f>IFERROR(RANK(B23,$B:$B,1),"")</f>
        <v>22</v>
      </c>
      <c r="B23" s="55">
        <f>IFERROR(SEARCH(Darbiniek!$C$2,C23)+ROW()/10000,IFERROR(SEARCH(Darbiniek!$C$2,D23)+ROW()/10000,IFERROR(SEARCH(Darbiniek!$C$2,F23)+ROW()/10000,IFERROR(SEARCH(Darbiniek!$C$2,H23)+ROW()/10000,IFERROR(SEARCH(Darbiniek!$C$2,J23)+ROW()/10000,IFERROR(SEARCH(Darbiniek!$C$2,G23)+ROW()/10000,""))))))</f>
        <v>1.0023</v>
      </c>
      <c r="C23" s="50" t="s">
        <v>930</v>
      </c>
      <c r="D23" s="50" t="s">
        <v>276</v>
      </c>
      <c r="E23" s="56">
        <v>3</v>
      </c>
      <c r="F23" s="57" t="s">
        <v>994</v>
      </c>
      <c r="G23" s="50"/>
      <c r="H23" s="113" t="s">
        <v>996</v>
      </c>
      <c r="I23" s="89" t="s">
        <v>997</v>
      </c>
      <c r="J23" s="122" t="s">
        <v>995</v>
      </c>
      <c r="K23" s="38"/>
      <c r="L23" s="38"/>
      <c r="M23" s="38"/>
      <c r="N23" s="38"/>
      <c r="O23" s="38"/>
    </row>
    <row r="24" spans="1:15" x14ac:dyDescent="0.2">
      <c r="A24" s="55">
        <f>IFERROR(RANK(B24,$B:$B,1),"")</f>
        <v>23</v>
      </c>
      <c r="B24" s="55">
        <f>IFERROR(SEARCH(Darbiniek!$C$2,C24)+ROW()/10000,IFERROR(SEARCH(Darbiniek!$C$2,D24)+ROW()/10000,IFERROR(SEARCH(Darbiniek!$C$2,F24)+ROW()/10000,IFERROR(SEARCH(Darbiniek!$C$2,H24)+ROW()/10000,IFERROR(SEARCH(Darbiniek!$C$2,J24)+ROW()/10000,IFERROR(SEARCH(Darbiniek!$C$2,G24)+ROW()/10000,""))))))</f>
        <v>1.0024</v>
      </c>
      <c r="C24" s="50" t="s">
        <v>930</v>
      </c>
      <c r="D24" s="50" t="s">
        <v>270</v>
      </c>
      <c r="E24" s="56"/>
      <c r="F24" s="57" t="s">
        <v>368</v>
      </c>
      <c r="G24" s="50"/>
      <c r="H24" s="50" t="s">
        <v>362</v>
      </c>
      <c r="I24" s="34" t="s">
        <v>363</v>
      </c>
      <c r="J24" s="33">
        <v>67105160</v>
      </c>
      <c r="K24" s="38"/>
      <c r="L24" s="38"/>
      <c r="M24" s="38"/>
      <c r="N24" s="38"/>
      <c r="O24" s="38"/>
    </row>
    <row r="25" spans="1:15" x14ac:dyDescent="0.2">
      <c r="A25" s="55">
        <f>IFERROR(RANK(B25,$B:$B,1),"")</f>
        <v>24</v>
      </c>
      <c r="B25" s="55">
        <f>IFERROR(SEARCH(Darbiniek!$C$2,C25)+ROW()/10000,IFERROR(SEARCH(Darbiniek!$C$2,D25)+ROW()/10000,IFERROR(SEARCH(Darbiniek!$C$2,F25)+ROW()/10000,IFERROR(SEARCH(Darbiniek!$C$2,H25)+ROW()/10000,IFERROR(SEARCH(Darbiniek!$C$2,J25)+ROW()/10000,IFERROR(SEARCH(Darbiniek!$C$2,G25)+ROW()/10000,""))))))</f>
        <v>1.0024999999999999</v>
      </c>
      <c r="C25" s="50" t="s">
        <v>930</v>
      </c>
      <c r="D25" s="50" t="s">
        <v>270</v>
      </c>
      <c r="E25" s="56"/>
      <c r="F25" s="57" t="s">
        <v>368</v>
      </c>
      <c r="G25" s="50"/>
      <c r="H25" s="50"/>
      <c r="I25" s="34"/>
      <c r="J25" s="33">
        <v>67011067</v>
      </c>
      <c r="K25" s="38"/>
      <c r="L25" s="38"/>
      <c r="M25" s="38"/>
      <c r="N25" s="38"/>
      <c r="O25" s="38"/>
    </row>
    <row r="26" spans="1:15" x14ac:dyDescent="0.2">
      <c r="A26" s="55">
        <f>IFERROR(RANK(B26,$B:$B,1),"")</f>
        <v>25</v>
      </c>
      <c r="B26" s="55">
        <f>IFERROR(SEARCH(Darbiniek!$C$2,C26)+ROW()/10000,IFERROR(SEARCH(Darbiniek!$C$2,D26)+ROW()/10000,IFERROR(SEARCH(Darbiniek!$C$2,F26)+ROW()/10000,IFERROR(SEARCH(Darbiniek!$C$2,H26)+ROW()/10000,IFERROR(SEARCH(Darbiniek!$C$2,J26)+ROW()/10000,IFERROR(SEARCH(Darbiniek!$C$2,G26)+ROW()/10000,""))))))</f>
        <v>1.0025999999999999</v>
      </c>
      <c r="C26" s="50" t="s">
        <v>930</v>
      </c>
      <c r="D26" s="50" t="s">
        <v>402</v>
      </c>
      <c r="E26" s="56">
        <v>301</v>
      </c>
      <c r="F26" s="57" t="s">
        <v>369</v>
      </c>
      <c r="G26" s="50"/>
      <c r="H26" s="50" t="s">
        <v>48</v>
      </c>
      <c r="I26" s="34" t="s">
        <v>49</v>
      </c>
      <c r="J26" s="33">
        <v>67012105</v>
      </c>
      <c r="K26" s="38"/>
      <c r="L26" s="38"/>
      <c r="M26" s="38"/>
      <c r="N26" s="38"/>
      <c r="O26" s="38"/>
    </row>
    <row r="27" spans="1:15" x14ac:dyDescent="0.2">
      <c r="A27" s="55">
        <f>IFERROR(RANK(B27,$B:$B,1),"")</f>
        <v>26</v>
      </c>
      <c r="B27" s="55">
        <f>IFERROR(SEARCH(Darbiniek!$C$2,C27)+ROW()/10000,IFERROR(SEARCH(Darbiniek!$C$2,D27)+ROW()/10000,IFERROR(SEARCH(Darbiniek!$C$2,F27)+ROW()/10000,IFERROR(SEARCH(Darbiniek!$C$2,H27)+ROW()/10000,IFERROR(SEARCH(Darbiniek!$C$2,J27)+ROW()/10000,IFERROR(SEARCH(Darbiniek!$C$2,G27)+ROW()/10000,""))))))</f>
        <v>1.0026999999999999</v>
      </c>
      <c r="C27" s="50" t="s">
        <v>930</v>
      </c>
      <c r="D27" s="50" t="s">
        <v>267</v>
      </c>
      <c r="E27" s="56">
        <v>202</v>
      </c>
      <c r="F27" s="57" t="s">
        <v>369</v>
      </c>
      <c r="G27" s="50"/>
      <c r="H27" s="50" t="s">
        <v>43</v>
      </c>
      <c r="I27" s="34" t="s">
        <v>44</v>
      </c>
      <c r="J27" s="37">
        <v>67037671</v>
      </c>
      <c r="K27" s="38"/>
      <c r="L27" s="38"/>
      <c r="M27" s="38"/>
      <c r="N27" s="38"/>
      <c r="O27" s="38"/>
    </row>
    <row r="28" spans="1:15" x14ac:dyDescent="0.2">
      <c r="A28" s="55">
        <f>IFERROR(RANK(B28,$B:$B,1),"")</f>
        <v>27</v>
      </c>
      <c r="B28" s="55">
        <f>IFERROR(SEARCH(Darbiniek!$C$2,C28)+ROW()/10000,IFERROR(SEARCH(Darbiniek!$C$2,D28)+ROW()/10000,IFERROR(SEARCH(Darbiniek!$C$2,F28)+ROW()/10000,IFERROR(SEARCH(Darbiniek!$C$2,H28)+ROW()/10000,IFERROR(SEARCH(Darbiniek!$C$2,J28)+ROW()/10000,IFERROR(SEARCH(Darbiniek!$C$2,G28)+ROW()/10000,""))))))</f>
        <v>1.0027999999999999</v>
      </c>
      <c r="C28" s="50" t="s">
        <v>930</v>
      </c>
      <c r="D28" s="50" t="s">
        <v>268</v>
      </c>
      <c r="E28" s="56">
        <v>601</v>
      </c>
      <c r="F28" s="57" t="s">
        <v>369</v>
      </c>
      <c r="G28" s="50"/>
      <c r="H28" s="50" t="s">
        <v>678</v>
      </c>
      <c r="I28" s="34" t="s">
        <v>674</v>
      </c>
      <c r="J28" s="33">
        <v>67848827</v>
      </c>
      <c r="K28" s="38"/>
      <c r="L28" s="38"/>
      <c r="M28" s="38"/>
      <c r="N28" s="38"/>
      <c r="O28" s="38"/>
    </row>
    <row r="29" spans="1:15" x14ac:dyDescent="0.2">
      <c r="A29" s="55">
        <f>IFERROR(RANK(B29,$B:$B,1),"")</f>
        <v>28</v>
      </c>
      <c r="B29" s="55">
        <f>IFERROR(SEARCH(Darbiniek!$C$2,C29)+ROW()/10000,IFERROR(SEARCH(Darbiniek!$C$2,D29)+ROW()/10000,IFERROR(SEARCH(Darbiniek!$C$2,F29)+ROW()/10000,IFERROR(SEARCH(Darbiniek!$C$2,H29)+ROW()/10000,IFERROR(SEARCH(Darbiniek!$C$2,J29)+ROW()/10000,IFERROR(SEARCH(Darbiniek!$C$2,G29)+ROW()/10000,""))))))</f>
        <v>1.0028999999999999</v>
      </c>
      <c r="C29" s="50" t="s">
        <v>930</v>
      </c>
      <c r="D29" s="50" t="s">
        <v>265</v>
      </c>
      <c r="E29" s="56">
        <v>102</v>
      </c>
      <c r="F29" s="57" t="s">
        <v>369</v>
      </c>
      <c r="G29" s="50"/>
      <c r="H29" s="50" t="s">
        <v>366</v>
      </c>
      <c r="I29" s="34" t="s">
        <v>367</v>
      </c>
      <c r="J29" s="33">
        <v>67105555</v>
      </c>
      <c r="K29" s="38"/>
      <c r="L29" s="38"/>
      <c r="M29" s="38"/>
      <c r="N29" s="38"/>
      <c r="O29" s="38"/>
    </row>
    <row r="30" spans="1:15" x14ac:dyDescent="0.2">
      <c r="A30" s="55">
        <f>IFERROR(RANK(B30,$B:$B,1),"")</f>
        <v>29</v>
      </c>
      <c r="B30" s="55">
        <f>IFERROR(SEARCH(Darbiniek!$C$2,C30)+ROW()/10000,IFERROR(SEARCH(Darbiniek!$C$2,D30)+ROW()/10000,IFERROR(SEARCH(Darbiniek!$C$2,F30)+ROW()/10000,IFERROR(SEARCH(Darbiniek!$C$2,H30)+ROW()/10000,IFERROR(SEARCH(Darbiniek!$C$2,J30)+ROW()/10000,IFERROR(SEARCH(Darbiniek!$C$2,G30)+ROW()/10000,""))))))</f>
        <v>1.0029999999999999</v>
      </c>
      <c r="C30" s="50" t="s">
        <v>930</v>
      </c>
      <c r="D30" s="50" t="s">
        <v>402</v>
      </c>
      <c r="E30" s="56">
        <v>301</v>
      </c>
      <c r="F30" s="57" t="s">
        <v>369</v>
      </c>
      <c r="G30" s="50"/>
      <c r="H30" s="50" t="s">
        <v>547</v>
      </c>
      <c r="I30" s="34" t="s">
        <v>548</v>
      </c>
      <c r="J30" s="33">
        <v>67012201</v>
      </c>
      <c r="K30" s="38"/>
      <c r="L30" s="38"/>
      <c r="M30" s="38"/>
      <c r="N30" s="38"/>
      <c r="O30" s="38"/>
    </row>
    <row r="31" spans="1:15" ht="16.5" x14ac:dyDescent="0.3">
      <c r="A31" s="55">
        <f>IFERROR(RANK(B31,$B:$B,1),"")</f>
        <v>30</v>
      </c>
      <c r="B31" s="55">
        <f>IFERROR(SEARCH(Darbiniek!$C$2,C31)+ROW()/10000,IFERROR(SEARCH(Darbiniek!$C$2,D31)+ROW()/10000,IFERROR(SEARCH(Darbiniek!$C$2,F31)+ROW()/10000,IFERROR(SEARCH(Darbiniek!$C$2,H31)+ROW()/10000,IFERROR(SEARCH(Darbiniek!$C$2,J31)+ROW()/10000,IFERROR(SEARCH(Darbiniek!$C$2,G31)+ROW()/10000,""))))))</f>
        <v>1.0031000000000001</v>
      </c>
      <c r="C31" s="50" t="s">
        <v>930</v>
      </c>
      <c r="D31" s="50" t="s">
        <v>268</v>
      </c>
      <c r="E31" s="56">
        <v>601</v>
      </c>
      <c r="F31" s="57" t="s">
        <v>369</v>
      </c>
      <c r="G31" s="50"/>
      <c r="H31" s="50"/>
      <c r="I31" s="89"/>
      <c r="J31" s="37">
        <v>67012254</v>
      </c>
      <c r="K31" s="38"/>
      <c r="L31" s="38"/>
      <c r="M31" s="38"/>
      <c r="N31" s="38"/>
      <c r="O31" s="38"/>
    </row>
    <row r="32" spans="1:15" x14ac:dyDescent="0.2">
      <c r="A32" s="55">
        <f>IFERROR(RANK(B32,$B:$B,1),"")</f>
        <v>31</v>
      </c>
      <c r="B32" s="55">
        <f>IFERROR(SEARCH(Darbiniek!$C$2,C32)+ROW()/10000,IFERROR(SEARCH(Darbiniek!$C$2,D32)+ROW()/10000,IFERROR(SEARCH(Darbiniek!$C$2,F32)+ROW()/10000,IFERROR(SEARCH(Darbiniek!$C$2,H32)+ROW()/10000,IFERROR(SEARCH(Darbiniek!$C$2,J32)+ROW()/10000,IFERROR(SEARCH(Darbiniek!$C$2,G32)+ROW()/10000,""))))))</f>
        <v>1.0032000000000001</v>
      </c>
      <c r="C32" s="50" t="s">
        <v>930</v>
      </c>
      <c r="D32" s="50" t="s">
        <v>267</v>
      </c>
      <c r="E32" s="56">
        <v>202</v>
      </c>
      <c r="F32" s="57" t="s">
        <v>369</v>
      </c>
      <c r="G32" s="50"/>
      <c r="H32" s="50"/>
      <c r="I32" s="34"/>
      <c r="J32" s="37">
        <v>67105097</v>
      </c>
      <c r="K32" s="38"/>
      <c r="L32" s="38"/>
      <c r="M32" s="38"/>
      <c r="N32" s="38"/>
      <c r="O32" s="38"/>
    </row>
    <row r="33" spans="1:15" ht="16.5" x14ac:dyDescent="0.3">
      <c r="A33" s="55">
        <f>IFERROR(RANK(B33,$B:$B,1),"")</f>
        <v>32</v>
      </c>
      <c r="B33" s="55">
        <f>IFERROR(SEARCH(Darbiniek!$C$2,C33)+ROW()/10000,IFERROR(SEARCH(Darbiniek!$C$2,D33)+ROW()/10000,IFERROR(SEARCH(Darbiniek!$C$2,F33)+ROW()/10000,IFERROR(SEARCH(Darbiniek!$C$2,H33)+ROW()/10000,IFERROR(SEARCH(Darbiniek!$C$2,J33)+ROW()/10000,IFERROR(SEARCH(Darbiniek!$C$2,G33)+ROW()/10000,""))))))</f>
        <v>1.0033000000000001</v>
      </c>
      <c r="C33" s="50" t="s">
        <v>340</v>
      </c>
      <c r="D33" s="50" t="s">
        <v>265</v>
      </c>
      <c r="E33" s="56">
        <v>105</v>
      </c>
      <c r="F33" s="57" t="s">
        <v>60</v>
      </c>
      <c r="G33" s="50"/>
      <c r="H33" s="50" t="s">
        <v>931</v>
      </c>
      <c r="I33" s="89" t="s">
        <v>932</v>
      </c>
      <c r="J33" s="33">
        <v>67105696</v>
      </c>
      <c r="K33" s="38"/>
      <c r="L33" s="38"/>
      <c r="M33" s="38"/>
      <c r="N33" s="38"/>
      <c r="O33" s="38"/>
    </row>
    <row r="34" spans="1:15" x14ac:dyDescent="0.2">
      <c r="A34" s="55">
        <f>IFERROR(RANK(B34,$B:$B,1),"")</f>
        <v>33</v>
      </c>
      <c r="B34" s="55">
        <f>IFERROR(SEARCH(Darbiniek!$C$2,C34)+ROW()/10000,IFERROR(SEARCH(Darbiniek!$C$2,D34)+ROW()/10000,IFERROR(SEARCH(Darbiniek!$C$2,F34)+ROW()/10000,IFERROR(SEARCH(Darbiniek!$C$2,H34)+ROW()/10000,IFERROR(SEARCH(Darbiniek!$C$2,J34)+ROW()/10000,IFERROR(SEARCH(Darbiniek!$C$2,G34)+ROW()/10000,""))))))</f>
        <v>1.0034000000000001</v>
      </c>
      <c r="C34" s="50" t="s">
        <v>340</v>
      </c>
      <c r="D34" s="50" t="s">
        <v>265</v>
      </c>
      <c r="E34" s="56">
        <v>105</v>
      </c>
      <c r="F34" s="57" t="s">
        <v>388</v>
      </c>
      <c r="G34" s="50"/>
      <c r="H34" s="50" t="s">
        <v>58</v>
      </c>
      <c r="I34" s="34" t="s">
        <v>59</v>
      </c>
      <c r="J34" s="33">
        <v>67037320</v>
      </c>
      <c r="K34" s="38"/>
      <c r="L34" s="38"/>
      <c r="M34" s="38"/>
      <c r="N34" s="38"/>
      <c r="O34" s="38"/>
    </row>
    <row r="35" spans="1:15" x14ac:dyDescent="0.2">
      <c r="A35" s="55">
        <f>IFERROR(RANK(B35,$B:$B,1),"")</f>
        <v>34</v>
      </c>
      <c r="B35" s="55">
        <f>IFERROR(SEARCH(Darbiniek!$C$2,C35)+ROW()/10000,IFERROR(SEARCH(Darbiniek!$C$2,D35)+ROW()/10000,IFERROR(SEARCH(Darbiniek!$C$2,F35)+ROW()/10000,IFERROR(SEARCH(Darbiniek!$C$2,H35)+ROW()/10000,IFERROR(SEARCH(Darbiniek!$C$2,J35)+ROW()/10000,IFERROR(SEARCH(Darbiniek!$C$2,G35)+ROW()/10000,""))))))</f>
        <v>1.0035000000000001</v>
      </c>
      <c r="C35" s="50" t="s">
        <v>340</v>
      </c>
      <c r="D35" s="50" t="s">
        <v>265</v>
      </c>
      <c r="E35" s="56">
        <v>105</v>
      </c>
      <c r="F35" s="57" t="s">
        <v>389</v>
      </c>
      <c r="G35" s="50"/>
      <c r="H35" s="50" t="s">
        <v>449</v>
      </c>
      <c r="I35" s="34" t="s">
        <v>450</v>
      </c>
      <c r="J35" s="33">
        <v>67012111</v>
      </c>
      <c r="K35" s="38"/>
      <c r="L35" s="38"/>
      <c r="M35" s="38"/>
      <c r="N35" s="38"/>
      <c r="O35" s="38"/>
    </row>
    <row r="36" spans="1:15" ht="27" x14ac:dyDescent="0.3">
      <c r="A36" s="55">
        <f>IFERROR(RANK(B36,$B:$B,1),"")</f>
        <v>35</v>
      </c>
      <c r="B36" s="55">
        <f>IFERROR(SEARCH(Darbiniek!$C$2,C36)+ROW()/10000,IFERROR(SEARCH(Darbiniek!$C$2,D36)+ROW()/10000,IFERROR(SEARCH(Darbiniek!$C$2,F36)+ROW()/10000,IFERROR(SEARCH(Darbiniek!$C$2,H36)+ROW()/10000,IFERROR(SEARCH(Darbiniek!$C$2,J36)+ROW()/10000,IFERROR(SEARCH(Darbiniek!$C$2,G36)+ROW()/10000,""))))))</f>
        <v>1.0036</v>
      </c>
      <c r="C36" s="50" t="s">
        <v>11</v>
      </c>
      <c r="D36" s="50" t="s">
        <v>266</v>
      </c>
      <c r="E36" s="56">
        <v>302</v>
      </c>
      <c r="F36" s="57" t="s">
        <v>738</v>
      </c>
      <c r="G36" s="57" t="s">
        <v>933</v>
      </c>
      <c r="H36" s="50" t="s">
        <v>934</v>
      </c>
      <c r="I36" s="89" t="s">
        <v>935</v>
      </c>
      <c r="J36" s="33">
        <v>67181715</v>
      </c>
      <c r="K36" s="38"/>
      <c r="L36" s="38"/>
      <c r="M36" s="38"/>
      <c r="N36" s="38"/>
      <c r="O36" s="38"/>
    </row>
    <row r="37" spans="1:15" ht="16.5" x14ac:dyDescent="0.3">
      <c r="A37" s="55">
        <f>IFERROR(RANK(B37,$B:$B,1),"")</f>
        <v>36</v>
      </c>
      <c r="B37" s="55">
        <f>IFERROR(SEARCH(Darbiniek!$C$2,C37)+ROW()/10000,IFERROR(SEARCH(Darbiniek!$C$2,D37)+ROW()/10000,IFERROR(SEARCH(Darbiniek!$C$2,F37)+ROW()/10000,IFERROR(SEARCH(Darbiniek!$C$2,H37)+ROW()/10000,IFERROR(SEARCH(Darbiniek!$C$2,J37)+ROW()/10000,IFERROR(SEARCH(Darbiniek!$C$2,G37)+ROW()/10000,""))))))</f>
        <v>1.0037</v>
      </c>
      <c r="C37" s="50" t="s">
        <v>11</v>
      </c>
      <c r="D37" s="50" t="s">
        <v>265</v>
      </c>
      <c r="E37" s="56">
        <v>109</v>
      </c>
      <c r="F37" s="57" t="s">
        <v>16</v>
      </c>
      <c r="G37" s="50"/>
      <c r="H37" s="50" t="s">
        <v>798</v>
      </c>
      <c r="I37" s="89" t="s">
        <v>799</v>
      </c>
      <c r="J37" s="33">
        <v>67037967</v>
      </c>
      <c r="K37" s="38"/>
      <c r="L37" s="38"/>
      <c r="M37" s="38"/>
      <c r="N37" s="38"/>
      <c r="O37" s="38"/>
    </row>
    <row r="38" spans="1:15" ht="38.25" x14ac:dyDescent="0.2">
      <c r="A38" s="55">
        <f>IFERROR(RANK(B38,$B:$B,1),"")</f>
        <v>37</v>
      </c>
      <c r="B38" s="55">
        <f>IFERROR(SEARCH(Darbiniek!$C$2,C38)+ROW()/10000,IFERROR(SEARCH(Darbiniek!$C$2,D38)+ROW()/10000,IFERROR(SEARCH(Darbiniek!$C$2,F38)+ROW()/10000,IFERROR(SEARCH(Darbiniek!$C$2,H38)+ROW()/10000,IFERROR(SEARCH(Darbiniek!$C$2,J38)+ROW()/10000,IFERROR(SEARCH(Darbiniek!$C$2,G38)+ROW()/10000,""))))))</f>
        <v>1.0038</v>
      </c>
      <c r="C38" s="50" t="s">
        <v>11</v>
      </c>
      <c r="D38" s="50" t="s">
        <v>496</v>
      </c>
      <c r="E38" s="56">
        <v>1</v>
      </c>
      <c r="F38" s="57" t="s">
        <v>345</v>
      </c>
      <c r="G38" s="50" t="s">
        <v>1028</v>
      </c>
      <c r="H38" s="50" t="s">
        <v>568</v>
      </c>
      <c r="I38" s="34" t="s">
        <v>569</v>
      </c>
      <c r="J38" s="33">
        <v>67012380</v>
      </c>
      <c r="K38" s="38" t="s">
        <v>978</v>
      </c>
      <c r="L38" s="38" t="s">
        <v>979</v>
      </c>
      <c r="M38" s="38"/>
      <c r="N38" s="38" t="s">
        <v>983</v>
      </c>
      <c r="O38" s="38"/>
    </row>
    <row r="39" spans="1:15" ht="38.25" x14ac:dyDescent="0.2">
      <c r="A39" s="55">
        <f>IFERROR(RANK(B39,$B:$B,1),"")</f>
        <v>38</v>
      </c>
      <c r="B39" s="55">
        <f>IFERROR(SEARCH(Darbiniek!$C$2,C39)+ROW()/10000,IFERROR(SEARCH(Darbiniek!$C$2,D39)+ROW()/10000,IFERROR(SEARCH(Darbiniek!$C$2,F39)+ROW()/10000,IFERROR(SEARCH(Darbiniek!$C$2,H39)+ROW()/10000,IFERROR(SEARCH(Darbiniek!$C$2,J39)+ROW()/10000,IFERROR(SEARCH(Darbiniek!$C$2,G39)+ROW()/10000,""))))))</f>
        <v>1.0039</v>
      </c>
      <c r="C39" s="50" t="s">
        <v>11</v>
      </c>
      <c r="D39" s="50" t="s">
        <v>266</v>
      </c>
      <c r="E39" s="56">
        <v>411</v>
      </c>
      <c r="F39" s="57" t="s">
        <v>345</v>
      </c>
      <c r="G39" s="50" t="s">
        <v>1028</v>
      </c>
      <c r="H39" s="50" t="s">
        <v>572</v>
      </c>
      <c r="I39" s="34" t="s">
        <v>573</v>
      </c>
      <c r="J39" s="33">
        <v>67105258</v>
      </c>
      <c r="K39" s="38" t="s">
        <v>978</v>
      </c>
      <c r="L39" s="38" t="s">
        <v>979</v>
      </c>
      <c r="M39" s="38"/>
      <c r="N39" s="38" t="s">
        <v>983</v>
      </c>
      <c r="O39" s="38"/>
    </row>
    <row r="40" spans="1:15" ht="38.25" x14ac:dyDescent="0.2">
      <c r="A40" s="55">
        <f>IFERROR(RANK(B40,$B:$B,1),"")</f>
        <v>39</v>
      </c>
      <c r="B40" s="55">
        <f>IFERROR(SEARCH(Darbiniek!$C$2,C40)+ROW()/10000,IFERROR(SEARCH(Darbiniek!$C$2,D40)+ROW()/10000,IFERROR(SEARCH(Darbiniek!$C$2,F40)+ROW()/10000,IFERROR(SEARCH(Darbiniek!$C$2,H40)+ROW()/10000,IFERROR(SEARCH(Darbiniek!$C$2,J40)+ROW()/10000,IFERROR(SEARCH(Darbiniek!$C$2,G40)+ROW()/10000,""))))))</f>
        <v>1.004</v>
      </c>
      <c r="C40" s="50" t="s">
        <v>11</v>
      </c>
      <c r="D40" s="50" t="s">
        <v>402</v>
      </c>
      <c r="E40" s="56">
        <v>106</v>
      </c>
      <c r="F40" s="57" t="s">
        <v>345</v>
      </c>
      <c r="G40" s="50" t="s">
        <v>1028</v>
      </c>
      <c r="H40" s="50" t="s">
        <v>489</v>
      </c>
      <c r="I40" s="34" t="s">
        <v>490</v>
      </c>
      <c r="J40" s="33">
        <v>67181780</v>
      </c>
      <c r="K40" s="38" t="s">
        <v>978</v>
      </c>
      <c r="L40" s="38" t="s">
        <v>979</v>
      </c>
      <c r="M40" s="38"/>
      <c r="N40" s="38" t="s">
        <v>983</v>
      </c>
      <c r="O40" s="38"/>
    </row>
    <row r="41" spans="1:15" ht="23.25" customHeight="1" x14ac:dyDescent="0.2">
      <c r="A41" s="55">
        <f>IFERROR(RANK(B41,$B:$B,1),"")</f>
        <v>40</v>
      </c>
      <c r="B41" s="55">
        <f>IFERROR(SEARCH(Darbiniek!$C$2,C41)+ROW()/10000,IFERROR(SEARCH(Darbiniek!$C$2,D41)+ROW()/10000,IFERROR(SEARCH(Darbiniek!$C$2,F41)+ROW()/10000,IFERROR(SEARCH(Darbiniek!$C$2,H41)+ROW()/10000,IFERROR(SEARCH(Darbiniek!$C$2,J41)+ROW()/10000,IFERROR(SEARCH(Darbiniek!$C$2,G41)+ROW()/10000,""))))))</f>
        <v>1.0041</v>
      </c>
      <c r="C41" s="50" t="s">
        <v>11</v>
      </c>
      <c r="D41" s="50" t="s">
        <v>496</v>
      </c>
      <c r="E41" s="56">
        <v>7</v>
      </c>
      <c r="F41" s="57" t="s">
        <v>341</v>
      </c>
      <c r="G41" s="50"/>
      <c r="H41" s="50" t="s">
        <v>570</v>
      </c>
      <c r="I41" s="34" t="s">
        <v>571</v>
      </c>
      <c r="J41" s="33">
        <v>67105420</v>
      </c>
      <c r="K41" s="38"/>
      <c r="L41" s="38"/>
      <c r="M41" s="38"/>
      <c r="N41" s="38"/>
      <c r="O41" s="38"/>
    </row>
    <row r="42" spans="1:15" ht="12.75" customHeight="1" x14ac:dyDescent="0.2">
      <c r="A42" s="55">
        <f>IFERROR(RANK(B42,$B:$B,1),"")</f>
        <v>41</v>
      </c>
      <c r="B42" s="55">
        <f>IFERROR(SEARCH(Darbiniek!$C$2,C42)+ROW()/10000,IFERROR(SEARCH(Darbiniek!$C$2,D42)+ROW()/10000,IFERROR(SEARCH(Darbiniek!$C$2,F42)+ROW()/10000,IFERROR(SEARCH(Darbiniek!$C$2,H42)+ROW()/10000,IFERROR(SEARCH(Darbiniek!$C$2,J42)+ROW()/10000,IFERROR(SEARCH(Darbiniek!$C$2,G42)+ROW()/10000,""))))))</f>
        <v>1.0042</v>
      </c>
      <c r="C42" s="50" t="s">
        <v>11</v>
      </c>
      <c r="D42" s="50" t="s">
        <v>402</v>
      </c>
      <c r="E42" s="56">
        <v>106</v>
      </c>
      <c r="F42" s="57" t="s">
        <v>341</v>
      </c>
      <c r="G42" s="50"/>
      <c r="H42" s="50" t="s">
        <v>12</v>
      </c>
      <c r="I42" s="34" t="s">
        <v>13</v>
      </c>
      <c r="J42" s="33">
        <v>67037071</v>
      </c>
      <c r="K42" s="38" t="s">
        <v>298</v>
      </c>
      <c r="L42" s="38" t="s">
        <v>317</v>
      </c>
      <c r="M42" s="38" t="s">
        <v>318</v>
      </c>
      <c r="N42" s="38" t="s">
        <v>400</v>
      </c>
      <c r="O42" s="38" t="s">
        <v>401</v>
      </c>
    </row>
    <row r="43" spans="1:15" ht="25.5" x14ac:dyDescent="0.2">
      <c r="A43" s="55">
        <f>IFERROR(RANK(B43,$B:$B,1),"")</f>
        <v>42</v>
      </c>
      <c r="B43" s="55">
        <f>IFERROR(SEARCH(Darbiniek!$C$2,C43)+ROW()/10000,IFERROR(SEARCH(Darbiniek!$C$2,D43)+ROW()/10000,IFERROR(SEARCH(Darbiniek!$C$2,F43)+ROW()/10000,IFERROR(SEARCH(Darbiniek!$C$2,H43)+ROW()/10000,IFERROR(SEARCH(Darbiniek!$C$2,J43)+ROW()/10000,IFERROR(SEARCH(Darbiniek!$C$2,G43)+ROW()/10000,""))))))</f>
        <v>1.0043</v>
      </c>
      <c r="C43" s="50" t="s">
        <v>11</v>
      </c>
      <c r="D43" s="50" t="s">
        <v>266</v>
      </c>
      <c r="E43" s="56">
        <v>409</v>
      </c>
      <c r="F43" s="57" t="s">
        <v>341</v>
      </c>
      <c r="G43" s="50"/>
      <c r="H43" s="50" t="s">
        <v>498</v>
      </c>
      <c r="I43" s="34" t="s">
        <v>499</v>
      </c>
      <c r="J43" s="33">
        <v>67848087</v>
      </c>
      <c r="K43" s="38" t="s">
        <v>298</v>
      </c>
      <c r="L43" s="38" t="s">
        <v>317</v>
      </c>
      <c r="M43" s="38" t="s">
        <v>318</v>
      </c>
      <c r="N43" s="38" t="s">
        <v>400</v>
      </c>
      <c r="O43" s="38" t="s">
        <v>401</v>
      </c>
    </row>
    <row r="44" spans="1:15" ht="25.5" x14ac:dyDescent="0.2">
      <c r="A44" s="55">
        <f>IFERROR(RANK(B44,$B:$B,1),"")</f>
        <v>43</v>
      </c>
      <c r="B44" s="55">
        <f>IFERROR(SEARCH(Darbiniek!$C$2,C44)+ROW()/10000,IFERROR(SEARCH(Darbiniek!$C$2,D44)+ROW()/10000,IFERROR(SEARCH(Darbiniek!$C$2,F44)+ROW()/10000,IFERROR(SEARCH(Darbiniek!$C$2,H44)+ROW()/10000,IFERROR(SEARCH(Darbiniek!$C$2,J44)+ROW()/10000,IFERROR(SEARCH(Darbiniek!$C$2,G44)+ROW()/10000,""))))))</f>
        <v>1.0044</v>
      </c>
      <c r="C44" s="50" t="s">
        <v>11</v>
      </c>
      <c r="D44" s="50" t="s">
        <v>266</v>
      </c>
      <c r="E44" s="56">
        <v>401</v>
      </c>
      <c r="F44" s="57" t="s">
        <v>341</v>
      </c>
      <c r="G44" s="50"/>
      <c r="H44" s="50" t="s">
        <v>21</v>
      </c>
      <c r="I44" s="34" t="s">
        <v>22</v>
      </c>
      <c r="J44" s="33">
        <v>67105674</v>
      </c>
      <c r="K44" s="38" t="s">
        <v>298</v>
      </c>
      <c r="L44" s="38" t="s">
        <v>317</v>
      </c>
      <c r="M44" s="38" t="s">
        <v>318</v>
      </c>
      <c r="N44" s="38" t="s">
        <v>400</v>
      </c>
      <c r="O44" s="38" t="s">
        <v>401</v>
      </c>
    </row>
    <row r="45" spans="1:15" ht="27" x14ac:dyDescent="0.3">
      <c r="A45" s="55">
        <f>IFERROR(RANK(B45,$B:$B,1),"")</f>
        <v>44</v>
      </c>
      <c r="B45" s="55">
        <f>IFERROR(SEARCH(Darbiniek!$C$2,C45)+ROW()/10000,IFERROR(SEARCH(Darbiniek!$C$2,D45)+ROW()/10000,IFERROR(SEARCH(Darbiniek!$C$2,F45)+ROW()/10000,IFERROR(SEARCH(Darbiniek!$C$2,H45)+ROW()/10000,IFERROR(SEARCH(Darbiniek!$C$2,J45)+ROW()/10000,IFERROR(SEARCH(Darbiniek!$C$2,G45)+ROW()/10000,""))))))</f>
        <v>1.0044999999999999</v>
      </c>
      <c r="C45" s="50" t="s">
        <v>11</v>
      </c>
      <c r="D45" s="50" t="s">
        <v>402</v>
      </c>
      <c r="E45" s="56">
        <v>112</v>
      </c>
      <c r="F45" s="57" t="s">
        <v>341</v>
      </c>
      <c r="G45" s="50"/>
      <c r="H45" s="50" t="s">
        <v>734</v>
      </c>
      <c r="I45" s="89" t="s">
        <v>735</v>
      </c>
      <c r="J45" s="33">
        <v>67105390</v>
      </c>
      <c r="K45" s="38" t="s">
        <v>298</v>
      </c>
      <c r="L45" s="38" t="s">
        <v>317</v>
      </c>
      <c r="M45" s="38" t="s">
        <v>318</v>
      </c>
      <c r="N45" s="38" t="s">
        <v>400</v>
      </c>
      <c r="O45" s="38" t="s">
        <v>401</v>
      </c>
    </row>
    <row r="46" spans="1:15" ht="25.5" x14ac:dyDescent="0.2">
      <c r="A46" s="55">
        <f>IFERROR(RANK(B46,$B:$B,1),"")</f>
        <v>45</v>
      </c>
      <c r="B46" s="55">
        <f>IFERROR(SEARCH(Darbiniek!$C$2,C46)+ROW()/10000,IFERROR(SEARCH(Darbiniek!$C$2,D46)+ROW()/10000,IFERROR(SEARCH(Darbiniek!$C$2,F46)+ROW()/10000,IFERROR(SEARCH(Darbiniek!$C$2,H46)+ROW()/10000,IFERROR(SEARCH(Darbiniek!$C$2,J46)+ROW()/10000,IFERROR(SEARCH(Darbiniek!$C$2,G46)+ROW()/10000,""))))))</f>
        <v>1.0045999999999999</v>
      </c>
      <c r="C46" s="50" t="s">
        <v>11</v>
      </c>
      <c r="D46" s="50" t="s">
        <v>402</v>
      </c>
      <c r="E46" s="56">
        <v>112</v>
      </c>
      <c r="F46" s="57" t="s">
        <v>341</v>
      </c>
      <c r="G46" s="50"/>
      <c r="H46" s="50" t="s">
        <v>880</v>
      </c>
      <c r="I46" s="34" t="s">
        <v>881</v>
      </c>
      <c r="J46" s="33">
        <v>67012441</v>
      </c>
      <c r="K46" s="38" t="s">
        <v>298</v>
      </c>
      <c r="L46" s="38" t="s">
        <v>317</v>
      </c>
      <c r="M46" s="38" t="s">
        <v>318</v>
      </c>
      <c r="N46" s="38" t="s">
        <v>400</v>
      </c>
      <c r="O46" s="38" t="s">
        <v>401</v>
      </c>
    </row>
    <row r="47" spans="1:15" ht="27" x14ac:dyDescent="0.3">
      <c r="A47" s="55">
        <f>IFERROR(RANK(B47,$B:$B,1),"")</f>
        <v>46</v>
      </c>
      <c r="B47" s="55">
        <f>IFERROR(SEARCH(Darbiniek!$C$2,C47)+ROW()/10000,IFERROR(SEARCH(Darbiniek!$C$2,D47)+ROW()/10000,IFERROR(SEARCH(Darbiniek!$C$2,F47)+ROW()/10000,IFERROR(SEARCH(Darbiniek!$C$2,H47)+ROW()/10000,IFERROR(SEARCH(Darbiniek!$C$2,J47)+ROW()/10000,IFERROR(SEARCH(Darbiniek!$C$2,G47)+ROW()/10000,""))))))</f>
        <v>1.0046999999999999</v>
      </c>
      <c r="C47" s="50" t="s">
        <v>11</v>
      </c>
      <c r="D47" s="50" t="s">
        <v>496</v>
      </c>
      <c r="E47" s="56">
        <v>7</v>
      </c>
      <c r="F47" s="57" t="s">
        <v>341</v>
      </c>
      <c r="G47" s="50"/>
      <c r="H47" s="33" t="s">
        <v>950</v>
      </c>
      <c r="I47" s="89" t="s">
        <v>951</v>
      </c>
      <c r="J47" s="33">
        <v>67037033</v>
      </c>
      <c r="K47" s="38" t="s">
        <v>298</v>
      </c>
      <c r="L47" s="38" t="s">
        <v>317</v>
      </c>
      <c r="M47" s="38" t="s">
        <v>318</v>
      </c>
      <c r="N47" s="38" t="s">
        <v>426</v>
      </c>
      <c r="O47" s="38" t="s">
        <v>401</v>
      </c>
    </row>
    <row r="48" spans="1:15" ht="25.5" x14ac:dyDescent="0.2">
      <c r="A48" s="55">
        <f>IFERROR(RANK(B48,$B:$B,1),"")</f>
        <v>47</v>
      </c>
      <c r="B48" s="55">
        <f>IFERROR(SEARCH(Darbiniek!$C$2,C48)+ROW()/10000,IFERROR(SEARCH(Darbiniek!$C$2,D48)+ROW()/10000,IFERROR(SEARCH(Darbiniek!$C$2,F48)+ROW()/10000,IFERROR(SEARCH(Darbiniek!$C$2,H48)+ROW()/10000,IFERROR(SEARCH(Darbiniek!$C$2,J48)+ROW()/10000,IFERROR(SEARCH(Darbiniek!$C$2,G48)+ROW()/10000,""))))))</f>
        <v>1.0047999999999999</v>
      </c>
      <c r="C48" s="50" t="s">
        <v>11</v>
      </c>
      <c r="D48" s="50" t="s">
        <v>402</v>
      </c>
      <c r="E48" s="56">
        <v>112</v>
      </c>
      <c r="F48" s="57" t="s">
        <v>341</v>
      </c>
      <c r="G48" s="50"/>
      <c r="H48" s="50" t="s">
        <v>642</v>
      </c>
      <c r="I48" s="34" t="s">
        <v>643</v>
      </c>
      <c r="J48" s="33">
        <v>67037966</v>
      </c>
      <c r="K48" s="38" t="s">
        <v>298</v>
      </c>
      <c r="L48" s="38" t="s">
        <v>317</v>
      </c>
      <c r="M48" s="38" t="s">
        <v>318</v>
      </c>
      <c r="N48" s="38" t="s">
        <v>400</v>
      </c>
      <c r="O48" s="38" t="s">
        <v>401</v>
      </c>
    </row>
    <row r="49" spans="1:15" ht="25.5" x14ac:dyDescent="0.2">
      <c r="A49" s="55">
        <f>IFERROR(RANK(B49,$B:$B,1),"")</f>
        <v>48</v>
      </c>
      <c r="B49" s="55">
        <f>IFERROR(SEARCH(Darbiniek!$C$2,C49)+ROW()/10000,IFERROR(SEARCH(Darbiniek!$C$2,D49)+ROW()/10000,IFERROR(SEARCH(Darbiniek!$C$2,F49)+ROW()/10000,IFERROR(SEARCH(Darbiniek!$C$2,H49)+ROW()/10000,IFERROR(SEARCH(Darbiniek!$C$2,J49)+ROW()/10000,IFERROR(SEARCH(Darbiniek!$C$2,G49)+ROW()/10000,""))))))</f>
        <v>1.0048999999999999</v>
      </c>
      <c r="C49" s="50" t="s">
        <v>11</v>
      </c>
      <c r="D49" s="50" t="s">
        <v>496</v>
      </c>
      <c r="E49" s="56">
        <v>2</v>
      </c>
      <c r="F49" s="57" t="s">
        <v>341</v>
      </c>
      <c r="G49" s="50"/>
      <c r="H49" s="50" t="s">
        <v>364</v>
      </c>
      <c r="I49" s="34" t="s">
        <v>365</v>
      </c>
      <c r="J49" s="33">
        <v>67015162</v>
      </c>
      <c r="K49" s="38" t="s">
        <v>298</v>
      </c>
      <c r="L49" s="38" t="s">
        <v>317</v>
      </c>
      <c r="M49" s="38" t="s">
        <v>318</v>
      </c>
      <c r="N49" s="38" t="s">
        <v>426</v>
      </c>
      <c r="O49" s="38" t="s">
        <v>401</v>
      </c>
    </row>
    <row r="50" spans="1:15" ht="25.5" x14ac:dyDescent="0.2">
      <c r="A50" s="55">
        <f>IFERROR(RANK(B50,$B:$B,1),"")</f>
        <v>49</v>
      </c>
      <c r="B50" s="55">
        <f>IFERROR(SEARCH(Darbiniek!$C$2,C50)+ROW()/10000,IFERROR(SEARCH(Darbiniek!$C$2,D50)+ROW()/10000,IFERROR(SEARCH(Darbiniek!$C$2,F50)+ROW()/10000,IFERROR(SEARCH(Darbiniek!$C$2,H50)+ROW()/10000,IFERROR(SEARCH(Darbiniek!$C$2,J50)+ROW()/10000,IFERROR(SEARCH(Darbiniek!$C$2,G50)+ROW()/10000,""))))))</f>
        <v>1.0049999999999999</v>
      </c>
      <c r="C50" s="50" t="s">
        <v>11</v>
      </c>
      <c r="D50" s="50" t="s">
        <v>402</v>
      </c>
      <c r="E50" s="56">
        <v>106</v>
      </c>
      <c r="F50" s="57" t="s">
        <v>378</v>
      </c>
      <c r="G50" s="50"/>
      <c r="H50" s="50" t="s">
        <v>578</v>
      </c>
      <c r="I50" s="34" t="s">
        <v>579</v>
      </c>
      <c r="J50" s="33">
        <v>67037899</v>
      </c>
      <c r="K50" s="38" t="s">
        <v>284</v>
      </c>
      <c r="L50" s="38" t="s">
        <v>318</v>
      </c>
      <c r="M50" s="38" t="s">
        <v>316</v>
      </c>
      <c r="N50" s="38" t="s">
        <v>400</v>
      </c>
      <c r="O50" s="38" t="s">
        <v>401</v>
      </c>
    </row>
    <row r="51" spans="1:15" ht="25.5" x14ac:dyDescent="0.2">
      <c r="A51" s="55">
        <f>IFERROR(RANK(B51,$B:$B,1),"")</f>
        <v>50</v>
      </c>
      <c r="B51" s="55">
        <f>IFERROR(SEARCH(Darbiniek!$C$2,C51)+ROW()/10000,IFERROR(SEARCH(Darbiniek!$C$2,D51)+ROW()/10000,IFERROR(SEARCH(Darbiniek!$C$2,F51)+ROW()/10000,IFERROR(SEARCH(Darbiniek!$C$2,H51)+ROW()/10000,IFERROR(SEARCH(Darbiniek!$C$2,J51)+ROW()/10000,IFERROR(SEARCH(Darbiniek!$C$2,G51)+ROW()/10000,""))))))</f>
        <v>1.0051000000000001</v>
      </c>
      <c r="C51" s="50" t="s">
        <v>11</v>
      </c>
      <c r="D51" s="50" t="s">
        <v>402</v>
      </c>
      <c r="E51" s="56">
        <v>106</v>
      </c>
      <c r="F51" s="57" t="s">
        <v>378</v>
      </c>
      <c r="G51" s="50"/>
      <c r="H51" s="50" t="s">
        <v>19</v>
      </c>
      <c r="I51" s="34" t="s">
        <v>20</v>
      </c>
      <c r="J51" s="33">
        <v>67105527</v>
      </c>
      <c r="K51" s="38" t="s">
        <v>284</v>
      </c>
      <c r="L51" s="38" t="s">
        <v>318</v>
      </c>
      <c r="M51" s="38" t="s">
        <v>316</v>
      </c>
      <c r="N51" s="38" t="s">
        <v>400</v>
      </c>
      <c r="O51" s="38" t="s">
        <v>401</v>
      </c>
    </row>
    <row r="52" spans="1:15" ht="25.5" x14ac:dyDescent="0.2">
      <c r="A52" s="55">
        <f>IFERROR(RANK(B52,$B:$B,1),"")</f>
        <v>51</v>
      </c>
      <c r="B52" s="55">
        <f>IFERROR(SEARCH(Darbiniek!$C$2,C52)+ROW()/10000,IFERROR(SEARCH(Darbiniek!$C$2,D52)+ROW()/10000,IFERROR(SEARCH(Darbiniek!$C$2,F52)+ROW()/10000,IFERROR(SEARCH(Darbiniek!$C$2,H52)+ROW()/10000,IFERROR(SEARCH(Darbiniek!$C$2,J52)+ROW()/10000,IFERROR(SEARCH(Darbiniek!$C$2,G52)+ROW()/10000,""))))))</f>
        <v>1.0052000000000001</v>
      </c>
      <c r="C52" s="50" t="s">
        <v>11</v>
      </c>
      <c r="D52" s="50" t="s">
        <v>266</v>
      </c>
      <c r="E52" s="56">
        <v>411</v>
      </c>
      <c r="F52" s="57" t="s">
        <v>378</v>
      </c>
      <c r="G52" s="50"/>
      <c r="H52" s="50" t="s">
        <v>724</v>
      </c>
      <c r="I52" s="34" t="s">
        <v>723</v>
      </c>
      <c r="J52" s="33">
        <v>67012356</v>
      </c>
      <c r="K52" s="38" t="s">
        <v>284</v>
      </c>
      <c r="L52" s="38" t="s">
        <v>317</v>
      </c>
      <c r="M52" s="38" t="s">
        <v>316</v>
      </c>
      <c r="N52" s="38" t="s">
        <v>400</v>
      </c>
      <c r="O52" s="38" t="s">
        <v>401</v>
      </c>
    </row>
    <row r="53" spans="1:15" ht="27" x14ac:dyDescent="0.3">
      <c r="A53" s="55">
        <f>IFERROR(RANK(B53,$B:$B,1),"")</f>
        <v>52</v>
      </c>
      <c r="B53" s="55">
        <f>IFERROR(SEARCH(Darbiniek!$C$2,C53)+ROW()/10000,IFERROR(SEARCH(Darbiniek!$C$2,D53)+ROW()/10000,IFERROR(SEARCH(Darbiniek!$C$2,F53)+ROW()/10000,IFERROR(SEARCH(Darbiniek!$C$2,H53)+ROW()/10000,IFERROR(SEARCH(Darbiniek!$C$2,J53)+ROW()/10000,IFERROR(SEARCH(Darbiniek!$C$2,G53)+ROW()/10000,""))))))</f>
        <v>1.0053000000000001</v>
      </c>
      <c r="C53" s="50" t="s">
        <v>11</v>
      </c>
      <c r="D53" s="50" t="s">
        <v>496</v>
      </c>
      <c r="E53" s="56">
        <v>1</v>
      </c>
      <c r="F53" s="57" t="s">
        <v>378</v>
      </c>
      <c r="G53" s="50"/>
      <c r="H53" s="50"/>
      <c r="I53" s="89"/>
      <c r="J53" s="33">
        <v>67037968</v>
      </c>
      <c r="K53" s="38" t="s">
        <v>598</v>
      </c>
      <c r="L53" s="38" t="s">
        <v>599</v>
      </c>
      <c r="M53" s="38" t="s">
        <v>600</v>
      </c>
      <c r="N53" s="38" t="s">
        <v>599</v>
      </c>
      <c r="O53" s="38" t="s">
        <v>601</v>
      </c>
    </row>
    <row r="54" spans="1:15" ht="25.5" x14ac:dyDescent="0.2">
      <c r="A54" s="55">
        <f>IFERROR(RANK(B54,$B:$B,1),"")</f>
        <v>53</v>
      </c>
      <c r="B54" s="55">
        <f>IFERROR(SEARCH(Darbiniek!$C$2,C54)+ROW()/10000,IFERROR(SEARCH(Darbiniek!$C$2,D54)+ROW()/10000,IFERROR(SEARCH(Darbiniek!$C$2,F54)+ROW()/10000,IFERROR(SEARCH(Darbiniek!$C$2,H54)+ROW()/10000,IFERROR(SEARCH(Darbiniek!$C$2,J54)+ROW()/10000,IFERROR(SEARCH(Darbiniek!$C$2,G54)+ROW()/10000,""))))))</f>
        <v>1.0054000000000001</v>
      </c>
      <c r="C54" s="50" t="s">
        <v>11</v>
      </c>
      <c r="D54" s="50" t="s">
        <v>496</v>
      </c>
      <c r="E54" s="56">
        <v>7</v>
      </c>
      <c r="F54" s="57" t="s">
        <v>497</v>
      </c>
      <c r="G54" s="50"/>
      <c r="H54" s="50" t="s">
        <v>815</v>
      </c>
      <c r="I54" s="34" t="s">
        <v>500</v>
      </c>
      <c r="J54" s="33">
        <v>67012660</v>
      </c>
      <c r="K54" s="38" t="s">
        <v>284</v>
      </c>
      <c r="L54" s="38" t="s">
        <v>317</v>
      </c>
      <c r="M54" s="38" t="s">
        <v>316</v>
      </c>
      <c r="N54" s="38" t="s">
        <v>400</v>
      </c>
      <c r="O54" s="38" t="s">
        <v>401</v>
      </c>
    </row>
    <row r="55" spans="1:15" ht="25.5" x14ac:dyDescent="0.2">
      <c r="A55" s="55">
        <f>IFERROR(RANK(B55,$B:$B,1),"")</f>
        <v>54</v>
      </c>
      <c r="B55" s="55">
        <f>IFERROR(SEARCH(Darbiniek!$C$2,C55)+ROW()/10000,IFERROR(SEARCH(Darbiniek!$C$2,D55)+ROW()/10000,IFERROR(SEARCH(Darbiniek!$C$2,F55)+ROW()/10000,IFERROR(SEARCH(Darbiniek!$C$2,H55)+ROW()/10000,IFERROR(SEARCH(Darbiniek!$C$2,J55)+ROW()/10000,IFERROR(SEARCH(Darbiniek!$C$2,G55)+ROW()/10000,""))))))</f>
        <v>1.0055000000000001</v>
      </c>
      <c r="C55" s="50" t="s">
        <v>11</v>
      </c>
      <c r="D55" s="50" t="s">
        <v>402</v>
      </c>
      <c r="E55" s="56">
        <v>112</v>
      </c>
      <c r="F55" s="57" t="s">
        <v>497</v>
      </c>
      <c r="G55" s="50"/>
      <c r="H55" s="50" t="s">
        <v>14</v>
      </c>
      <c r="I55" s="34" t="s">
        <v>15</v>
      </c>
      <c r="J55" s="33">
        <v>67105422</v>
      </c>
      <c r="K55" s="38" t="s">
        <v>298</v>
      </c>
      <c r="L55" s="38" t="s">
        <v>317</v>
      </c>
      <c r="M55" s="38" t="s">
        <v>318</v>
      </c>
      <c r="N55" s="38" t="s">
        <v>400</v>
      </c>
      <c r="O55" s="38" t="s">
        <v>401</v>
      </c>
    </row>
    <row r="56" spans="1:15" ht="25.5" x14ac:dyDescent="0.2">
      <c r="A56" s="55">
        <f>IFERROR(RANK(B56,$B:$B,1),"")</f>
        <v>55</v>
      </c>
      <c r="B56" s="55">
        <f>IFERROR(SEARCH(Darbiniek!$C$2,C56)+ROW()/10000,IFERROR(SEARCH(Darbiniek!$C$2,D56)+ROW()/10000,IFERROR(SEARCH(Darbiniek!$C$2,F56)+ROW()/10000,IFERROR(SEARCH(Darbiniek!$C$2,H56)+ROW()/10000,IFERROR(SEARCH(Darbiniek!$C$2,J56)+ROW()/10000,IFERROR(SEARCH(Darbiniek!$C$2,G56)+ROW()/10000,""))))))</f>
        <v>1.0056</v>
      </c>
      <c r="C56" s="50" t="s">
        <v>11</v>
      </c>
      <c r="D56" s="50" t="s">
        <v>266</v>
      </c>
      <c r="E56" s="56">
        <v>401</v>
      </c>
      <c r="F56" s="57" t="s">
        <v>497</v>
      </c>
      <c r="G56" s="50"/>
      <c r="H56" s="50" t="s">
        <v>602</v>
      </c>
      <c r="I56" s="34" t="s">
        <v>603</v>
      </c>
      <c r="J56" s="33">
        <v>67037065</v>
      </c>
      <c r="K56" s="38" t="s">
        <v>298</v>
      </c>
      <c r="L56" s="38" t="s">
        <v>317</v>
      </c>
      <c r="M56" s="38" t="s">
        <v>318</v>
      </c>
      <c r="N56" s="38" t="s">
        <v>400</v>
      </c>
      <c r="O56" s="38" t="s">
        <v>401</v>
      </c>
    </row>
    <row r="57" spans="1:15" x14ac:dyDescent="0.2">
      <c r="A57" s="55">
        <f>IFERROR(RANK(B57,$B:$B,1),"")</f>
        <v>56</v>
      </c>
      <c r="B57" s="55">
        <f>IFERROR(SEARCH(Darbiniek!$C$2,C57)+ROW()/10000,IFERROR(SEARCH(Darbiniek!$C$2,D57)+ROW()/10000,IFERROR(SEARCH(Darbiniek!$C$2,F57)+ROW()/10000,IFERROR(SEARCH(Darbiniek!$C$2,H57)+ROW()/10000,IFERROR(SEARCH(Darbiniek!$C$2,J57)+ROW()/10000,IFERROR(SEARCH(Darbiniek!$C$2,G57)+ROW()/10000,""))))))</f>
        <v>1.0057</v>
      </c>
      <c r="C57" s="50" t="s">
        <v>11</v>
      </c>
      <c r="D57" s="50" t="s">
        <v>265</v>
      </c>
      <c r="E57" s="56">
        <v>104</v>
      </c>
      <c r="F57" s="57"/>
      <c r="G57" s="50"/>
      <c r="H57" s="50"/>
      <c r="I57" s="34"/>
      <c r="J57" s="33"/>
      <c r="K57" s="38"/>
      <c r="L57" s="38"/>
      <c r="M57" s="38"/>
      <c r="N57" s="38"/>
      <c r="O57" s="38"/>
    </row>
    <row r="58" spans="1:15" ht="25.5" x14ac:dyDescent="0.2">
      <c r="A58" s="55">
        <f>IFERROR(RANK(B58,$B:$B,1),"")</f>
        <v>57</v>
      </c>
      <c r="B58" s="55">
        <f>IFERROR(SEARCH(Darbiniek!$C$2,C58)+ROW()/10000,IFERROR(SEARCH(Darbiniek!$C$2,D58)+ROW()/10000,IFERROR(SEARCH(Darbiniek!$C$2,F58)+ROW()/10000,IFERROR(SEARCH(Darbiniek!$C$2,H58)+ROW()/10000,IFERROR(SEARCH(Darbiniek!$C$2,J58)+ROW()/10000,IFERROR(SEARCH(Darbiniek!$C$2,G58)+ROW()/10000,""))))))</f>
        <v>1.0058</v>
      </c>
      <c r="C58" s="50" t="s">
        <v>27</v>
      </c>
      <c r="D58" s="50" t="s">
        <v>265</v>
      </c>
      <c r="E58" s="56">
        <v>112</v>
      </c>
      <c r="F58" s="57" t="s">
        <v>35</v>
      </c>
      <c r="G58" s="50"/>
      <c r="H58" s="50" t="s">
        <v>36</v>
      </c>
      <c r="I58" s="34" t="s">
        <v>37</v>
      </c>
      <c r="J58" s="33">
        <v>67012159</v>
      </c>
      <c r="K58" s="38"/>
      <c r="L58" s="38"/>
      <c r="M58" s="38"/>
      <c r="N58" s="38"/>
      <c r="O58" s="38"/>
    </row>
    <row r="59" spans="1:15" x14ac:dyDescent="0.2">
      <c r="A59" s="55">
        <f>IFERROR(RANK(B59,$B:$B,1),"")</f>
        <v>58</v>
      </c>
      <c r="B59" s="55">
        <f>IFERROR(SEARCH(Darbiniek!$C$2,C59)+ROW()/10000,IFERROR(SEARCH(Darbiniek!$C$2,D59)+ROW()/10000,IFERROR(SEARCH(Darbiniek!$C$2,F59)+ROW()/10000,IFERROR(SEARCH(Darbiniek!$C$2,H59)+ROW()/10000,IFERROR(SEARCH(Darbiniek!$C$2,J59)+ROW()/10000,IFERROR(SEARCH(Darbiniek!$C$2,G59)+ROW()/10000,""))))))</f>
        <v>1.0059</v>
      </c>
      <c r="C59" s="50" t="s">
        <v>27</v>
      </c>
      <c r="D59" s="50" t="s">
        <v>265</v>
      </c>
      <c r="E59" s="56">
        <v>106</v>
      </c>
      <c r="F59" s="57" t="s">
        <v>342</v>
      </c>
      <c r="G59" s="50" t="s">
        <v>501</v>
      </c>
      <c r="H59" s="50" t="s">
        <v>33</v>
      </c>
      <c r="I59" s="34" t="s">
        <v>34</v>
      </c>
      <c r="J59" s="33">
        <v>67037685</v>
      </c>
      <c r="K59" s="38"/>
      <c r="L59" s="38"/>
      <c r="M59" s="38"/>
      <c r="N59" s="38"/>
      <c r="O59" s="38"/>
    </row>
    <row r="60" spans="1:15" x14ac:dyDescent="0.2">
      <c r="A60" s="55">
        <f>IFERROR(RANK(B60,$B:$B,1),"")</f>
        <v>59</v>
      </c>
      <c r="B60" s="55">
        <f>IFERROR(SEARCH(Darbiniek!$C$2,C60)+ROW()/10000,IFERROR(SEARCH(Darbiniek!$C$2,D60)+ROW()/10000,IFERROR(SEARCH(Darbiniek!$C$2,F60)+ROW()/10000,IFERROR(SEARCH(Darbiniek!$C$2,H60)+ROW()/10000,IFERROR(SEARCH(Darbiniek!$C$2,J60)+ROW()/10000,IFERROR(SEARCH(Darbiniek!$C$2,G60)+ROW()/10000,""))))))</f>
        <v>1.006</v>
      </c>
      <c r="C60" s="50" t="s">
        <v>27</v>
      </c>
      <c r="D60" s="50" t="s">
        <v>265</v>
      </c>
      <c r="E60" s="56">
        <v>106</v>
      </c>
      <c r="F60" s="57" t="s">
        <v>503</v>
      </c>
      <c r="G60" s="50" t="s">
        <v>502</v>
      </c>
      <c r="H60" s="50" t="s">
        <v>28</v>
      </c>
      <c r="I60" s="34" t="s">
        <v>29</v>
      </c>
      <c r="J60" s="33">
        <v>67181857</v>
      </c>
      <c r="K60" s="38"/>
      <c r="L60" s="38"/>
      <c r="M60" s="38"/>
      <c r="N60" s="38"/>
      <c r="O60" s="38"/>
    </row>
    <row r="61" spans="1:15" x14ac:dyDescent="0.2">
      <c r="A61" s="55">
        <f>IFERROR(RANK(B61,$B:$B,1),"")</f>
        <v>60</v>
      </c>
      <c r="B61" s="55">
        <f>IFERROR(SEARCH(Darbiniek!$C$2,C61)+ROW()/10000,IFERROR(SEARCH(Darbiniek!$C$2,D61)+ROW()/10000,IFERROR(SEARCH(Darbiniek!$C$2,F61)+ROW()/10000,IFERROR(SEARCH(Darbiniek!$C$2,H61)+ROW()/10000,IFERROR(SEARCH(Darbiniek!$C$2,J61)+ROW()/10000,IFERROR(SEARCH(Darbiniek!$C$2,G61)+ROW()/10000,""))))))</f>
        <v>1.0061</v>
      </c>
      <c r="C61" s="50" t="s">
        <v>27</v>
      </c>
      <c r="D61" s="50" t="s">
        <v>265</v>
      </c>
      <c r="E61" s="56">
        <v>106</v>
      </c>
      <c r="F61" s="57" t="s">
        <v>954</v>
      </c>
      <c r="G61" s="50"/>
      <c r="H61" s="50" t="s">
        <v>955</v>
      </c>
      <c r="I61" s="34" t="s">
        <v>956</v>
      </c>
      <c r="J61" s="33">
        <v>67026613</v>
      </c>
      <c r="K61" s="38"/>
      <c r="L61" s="38"/>
      <c r="M61" s="38"/>
      <c r="N61" s="38"/>
      <c r="O61" s="38"/>
    </row>
    <row r="62" spans="1:15" x14ac:dyDescent="0.2">
      <c r="A62" s="55">
        <f>IFERROR(RANK(B62,$B:$B,1),"")</f>
        <v>61</v>
      </c>
      <c r="B62" s="55">
        <f>IFERROR(SEARCH(Darbiniek!$C$2,C62)+ROW()/10000,IFERROR(SEARCH(Darbiniek!$C$2,D62)+ROW()/10000,IFERROR(SEARCH(Darbiniek!$C$2,F62)+ROW()/10000,IFERROR(SEARCH(Darbiniek!$C$2,H62)+ROW()/10000,IFERROR(SEARCH(Darbiniek!$C$2,J62)+ROW()/10000,IFERROR(SEARCH(Darbiniek!$C$2,G62)+ROW()/10000,""))))))</f>
        <v>1.0062</v>
      </c>
      <c r="C62" s="50" t="s">
        <v>27</v>
      </c>
      <c r="D62" s="50" t="s">
        <v>265</v>
      </c>
      <c r="E62" s="56">
        <v>110</v>
      </c>
      <c r="F62" s="57" t="s">
        <v>344</v>
      </c>
      <c r="G62" s="50" t="s">
        <v>504</v>
      </c>
      <c r="H62" s="50" t="s">
        <v>30</v>
      </c>
      <c r="I62" s="34" t="s">
        <v>31</v>
      </c>
      <c r="J62" s="33">
        <v>67181858</v>
      </c>
      <c r="K62" s="38"/>
      <c r="L62" s="38"/>
      <c r="M62" s="38"/>
      <c r="N62" s="38"/>
      <c r="O62" s="38"/>
    </row>
    <row r="63" spans="1:15" x14ac:dyDescent="0.2">
      <c r="A63" s="55">
        <f>IFERROR(RANK(B63,$B:$B,1),"")</f>
        <v>62</v>
      </c>
      <c r="B63" s="55">
        <f>IFERROR(SEARCH(Darbiniek!$C$2,C63)+ROW()/10000,IFERROR(SEARCH(Darbiniek!$C$2,D63)+ROW()/10000,IFERROR(SEARCH(Darbiniek!$C$2,F63)+ROW()/10000,IFERROR(SEARCH(Darbiniek!$C$2,H63)+ROW()/10000,IFERROR(SEARCH(Darbiniek!$C$2,J63)+ROW()/10000,IFERROR(SEARCH(Darbiniek!$C$2,G63)+ROW()/10000,""))))))</f>
        <v>1.0063</v>
      </c>
      <c r="C63" s="50" t="s">
        <v>27</v>
      </c>
      <c r="D63" s="50" t="s">
        <v>265</v>
      </c>
      <c r="E63" s="56">
        <v>106</v>
      </c>
      <c r="F63" s="57" t="s">
        <v>344</v>
      </c>
      <c r="G63" s="50" t="s">
        <v>505</v>
      </c>
      <c r="H63" s="50" t="s">
        <v>56</v>
      </c>
      <c r="I63" s="34" t="s">
        <v>57</v>
      </c>
      <c r="J63" s="33">
        <v>67105176</v>
      </c>
      <c r="K63" s="38"/>
      <c r="L63" s="38"/>
      <c r="M63" s="38"/>
      <c r="N63" s="38"/>
      <c r="O63" s="38"/>
    </row>
    <row r="64" spans="1:15" ht="16.5" x14ac:dyDescent="0.3">
      <c r="A64" s="55">
        <f>IFERROR(RANK(B64,$B:$B,1),"")</f>
        <v>63</v>
      </c>
      <c r="B64" s="55">
        <f>IFERROR(SEARCH(Darbiniek!$C$2,C64)+ROW()/10000,IFERROR(SEARCH(Darbiniek!$C$2,D64)+ROW()/10000,IFERROR(SEARCH(Darbiniek!$C$2,F64)+ROW()/10000,IFERROR(SEARCH(Darbiniek!$C$2,H64)+ROW()/10000,IFERROR(SEARCH(Darbiniek!$C$2,J64)+ROW()/10000,IFERROR(SEARCH(Darbiniek!$C$2,G64)+ROW()/10000,""))))))</f>
        <v>1.0064</v>
      </c>
      <c r="C64" s="50" t="s">
        <v>27</v>
      </c>
      <c r="D64" s="50" t="s">
        <v>1029</v>
      </c>
      <c r="E64" s="56">
        <v>106</v>
      </c>
      <c r="F64" s="57" t="s">
        <v>344</v>
      </c>
      <c r="G64" s="50"/>
      <c r="H64" s="50" t="s">
        <v>1031</v>
      </c>
      <c r="I64" s="89" t="s">
        <v>1033</v>
      </c>
      <c r="J64" s="33"/>
      <c r="K64" s="38"/>
      <c r="L64" s="38"/>
      <c r="M64" s="38"/>
      <c r="N64" s="38"/>
      <c r="O64" s="38"/>
    </row>
    <row r="65" spans="1:15" x14ac:dyDescent="0.2">
      <c r="A65" s="55">
        <f>IFERROR(RANK(B65,$B:$B,1),"")</f>
        <v>64</v>
      </c>
      <c r="B65" s="55">
        <f>IFERROR(SEARCH(Darbiniek!$C$2,C65)+ROW()/10000,IFERROR(SEARCH(Darbiniek!$C$2,D65)+ROW()/10000,IFERROR(SEARCH(Darbiniek!$C$2,F65)+ROW()/10000,IFERROR(SEARCH(Darbiniek!$C$2,H65)+ROW()/10000,IFERROR(SEARCH(Darbiniek!$C$2,J65)+ROW()/10000,IFERROR(SEARCH(Darbiniek!$C$2,G65)+ROW()/10000,""))))))</f>
        <v>1.0065</v>
      </c>
      <c r="C65" s="50" t="s">
        <v>27</v>
      </c>
      <c r="D65" s="50" t="s">
        <v>265</v>
      </c>
      <c r="E65" s="56">
        <v>104</v>
      </c>
      <c r="F65" s="57" t="s">
        <v>344</v>
      </c>
      <c r="G65" s="50"/>
      <c r="H65" s="50" t="s">
        <v>588</v>
      </c>
      <c r="I65" s="34" t="s">
        <v>589</v>
      </c>
      <c r="J65" s="33">
        <v>67012988</v>
      </c>
      <c r="K65" s="38"/>
      <c r="L65" s="38"/>
      <c r="M65" s="38"/>
      <c r="N65" s="38"/>
      <c r="O65" s="38"/>
    </row>
    <row r="66" spans="1:15" ht="16.5" x14ac:dyDescent="0.3">
      <c r="A66" s="55">
        <f>IFERROR(RANK(B66,$B:$B,1),"")</f>
        <v>65</v>
      </c>
      <c r="B66" s="55">
        <f>IFERROR(SEARCH(Darbiniek!$C$2,C66)+ROW()/10000,IFERROR(SEARCH(Darbiniek!$C$2,D66)+ROW()/10000,IFERROR(SEARCH(Darbiniek!$C$2,F66)+ROW()/10000,IFERROR(SEARCH(Darbiniek!$C$2,H66)+ROW()/10000,IFERROR(SEARCH(Darbiniek!$C$2,J66)+ROW()/10000,IFERROR(SEARCH(Darbiniek!$C$2,G66)+ROW()/10000,""))))))</f>
        <v>1.0065999999999999</v>
      </c>
      <c r="C66" s="50" t="s">
        <v>27</v>
      </c>
      <c r="D66" s="50" t="s">
        <v>1030</v>
      </c>
      <c r="E66" s="56">
        <v>106</v>
      </c>
      <c r="F66" s="57" t="s">
        <v>344</v>
      </c>
      <c r="G66" s="50"/>
      <c r="H66" s="50" t="s">
        <v>1032</v>
      </c>
      <c r="I66" s="89" t="s">
        <v>1034</v>
      </c>
      <c r="J66" s="33"/>
      <c r="K66" s="38"/>
      <c r="L66" s="38"/>
      <c r="M66" s="38"/>
      <c r="N66" s="38"/>
      <c r="O66" s="38"/>
    </row>
    <row r="67" spans="1:15" x14ac:dyDescent="0.2">
      <c r="A67" s="55">
        <f>IFERROR(RANK(B67,$B:$B,1),"")</f>
        <v>66</v>
      </c>
      <c r="B67" s="55">
        <f>IFERROR(SEARCH(Darbiniek!$C$2,C67)+ROW()/10000,IFERROR(SEARCH(Darbiniek!$C$2,D67)+ROW()/10000,IFERROR(SEARCH(Darbiniek!$C$2,F67)+ROW()/10000,IFERROR(SEARCH(Darbiniek!$C$2,H67)+ROW()/10000,IFERROR(SEARCH(Darbiniek!$C$2,J67)+ROW()/10000,IFERROR(SEARCH(Darbiniek!$C$2,G67)+ROW()/10000,""))))))</f>
        <v>1.0066999999999999</v>
      </c>
      <c r="C67" s="50" t="s">
        <v>869</v>
      </c>
      <c r="D67" s="50" t="s">
        <v>402</v>
      </c>
      <c r="E67" s="56">
        <v>303</v>
      </c>
      <c r="F67" s="57" t="s">
        <v>81</v>
      </c>
      <c r="G67" s="50"/>
      <c r="H67" s="50" t="s">
        <v>100</v>
      </c>
      <c r="I67" s="34" t="s">
        <v>101</v>
      </c>
      <c r="J67" s="33">
        <v>67037948</v>
      </c>
      <c r="K67" s="38"/>
      <c r="L67" s="38"/>
      <c r="M67" s="38"/>
      <c r="N67" s="38"/>
      <c r="O67" s="38"/>
    </row>
    <row r="68" spans="1:15" x14ac:dyDescent="0.2">
      <c r="A68" s="55">
        <f>IFERROR(RANK(B68,$B:$B,1),"")</f>
        <v>67</v>
      </c>
      <c r="B68" s="55">
        <f>IFERROR(SEARCH(Darbiniek!$C$2,C68)+ROW()/10000,IFERROR(SEARCH(Darbiniek!$C$2,D68)+ROW()/10000,IFERROR(SEARCH(Darbiniek!$C$2,F68)+ROW()/10000,IFERROR(SEARCH(Darbiniek!$C$2,H68)+ROW()/10000,IFERROR(SEARCH(Darbiniek!$C$2,J68)+ROW()/10000,IFERROR(SEARCH(Darbiniek!$C$2,G68)+ROW()/10000,""))))))</f>
        <v>1.0067999999999999</v>
      </c>
      <c r="C68" s="50" t="s">
        <v>869</v>
      </c>
      <c r="D68" s="50" t="s">
        <v>402</v>
      </c>
      <c r="E68" s="56">
        <v>303</v>
      </c>
      <c r="F68" s="57" t="s">
        <v>81</v>
      </c>
      <c r="G68" s="50"/>
      <c r="H68" s="50" t="s">
        <v>656</v>
      </c>
      <c r="I68" s="34" t="s">
        <v>657</v>
      </c>
      <c r="J68" s="33">
        <v>67026682</v>
      </c>
      <c r="K68" s="38"/>
      <c r="L68" s="38"/>
      <c r="M68" s="38"/>
      <c r="N68" s="38"/>
      <c r="O68" s="38"/>
    </row>
    <row r="69" spans="1:15" x14ac:dyDescent="0.2">
      <c r="A69" s="55">
        <f>IFERROR(RANK(B69,$B:$B,1),"")</f>
        <v>68</v>
      </c>
      <c r="B69" s="55">
        <f>IFERROR(SEARCH(Darbiniek!$C$2,C69)+ROW()/10000,IFERROR(SEARCH(Darbiniek!$C$2,D69)+ROW()/10000,IFERROR(SEARCH(Darbiniek!$C$2,F69)+ROW()/10000,IFERROR(SEARCH(Darbiniek!$C$2,H69)+ROW()/10000,IFERROR(SEARCH(Darbiniek!$C$2,J69)+ROW()/10000,IFERROR(SEARCH(Darbiniek!$C$2,G69)+ROW()/10000,""))))))</f>
        <v>1.0068999999999999</v>
      </c>
      <c r="C69" s="50" t="s">
        <v>869</v>
      </c>
      <c r="D69" s="50" t="s">
        <v>268</v>
      </c>
      <c r="E69" s="56">
        <v>205</v>
      </c>
      <c r="F69" s="57" t="s">
        <v>81</v>
      </c>
      <c r="G69" s="50"/>
      <c r="H69" s="50" t="s">
        <v>98</v>
      </c>
      <c r="I69" s="34" t="s">
        <v>99</v>
      </c>
      <c r="J69" s="33">
        <v>67012259</v>
      </c>
      <c r="K69" s="38"/>
      <c r="L69" s="38"/>
      <c r="M69" s="38"/>
      <c r="N69" s="38"/>
      <c r="O69" s="38"/>
    </row>
    <row r="70" spans="1:15" ht="16.5" x14ac:dyDescent="0.3">
      <c r="A70" s="55">
        <f>IFERROR(RANK(B70,$B:$B,1),"")</f>
        <v>69</v>
      </c>
      <c r="B70" s="55">
        <f>IFERROR(SEARCH(Darbiniek!$C$2,C70)+ROW()/10000,IFERROR(SEARCH(Darbiniek!$C$2,D70)+ROW()/10000,IFERROR(SEARCH(Darbiniek!$C$2,F70)+ROW()/10000,IFERROR(SEARCH(Darbiniek!$C$2,H70)+ROW()/10000,IFERROR(SEARCH(Darbiniek!$C$2,J70)+ROW()/10000,IFERROR(SEARCH(Darbiniek!$C$2,G70)+ROW()/10000,""))))))</f>
        <v>1.0069999999999999</v>
      </c>
      <c r="C70" s="50" t="s">
        <v>869</v>
      </c>
      <c r="D70" s="50" t="s">
        <v>794</v>
      </c>
      <c r="E70" s="56">
        <v>304</v>
      </c>
      <c r="F70" s="57" t="s">
        <v>81</v>
      </c>
      <c r="G70" s="50"/>
      <c r="H70" s="50" t="s">
        <v>736</v>
      </c>
      <c r="I70" s="89" t="s">
        <v>737</v>
      </c>
      <c r="J70" s="33">
        <v>67105071</v>
      </c>
      <c r="K70" s="38"/>
      <c r="L70" s="38"/>
      <c r="M70" s="38"/>
      <c r="N70" s="38"/>
      <c r="O70" s="38"/>
    </row>
    <row r="71" spans="1:15" x14ac:dyDescent="0.2">
      <c r="A71" s="55">
        <f>IFERROR(RANK(B71,$B:$B,1),"")</f>
        <v>70</v>
      </c>
      <c r="B71" s="55">
        <f>IFERROR(SEARCH(Darbiniek!$C$2,C71)+ROW()/10000,IFERROR(SEARCH(Darbiniek!$C$2,D71)+ROW()/10000,IFERROR(SEARCH(Darbiniek!$C$2,F71)+ROW()/10000,IFERROR(SEARCH(Darbiniek!$C$2,H71)+ROW()/10000,IFERROR(SEARCH(Darbiniek!$C$2,J71)+ROW()/10000,IFERROR(SEARCH(Darbiniek!$C$2,G71)+ROW()/10000,""))))))</f>
        <v>1.0071000000000001</v>
      </c>
      <c r="C71" s="50" t="s">
        <v>869</v>
      </c>
      <c r="D71" s="50" t="s">
        <v>266</v>
      </c>
      <c r="E71" s="56">
        <v>316</v>
      </c>
      <c r="F71" s="57" t="s">
        <v>81</v>
      </c>
      <c r="G71" s="50"/>
      <c r="H71" s="50" t="s">
        <v>82</v>
      </c>
      <c r="I71" s="34" t="s">
        <v>83</v>
      </c>
      <c r="J71" s="33">
        <v>67105697</v>
      </c>
      <c r="K71" s="38"/>
      <c r="L71" s="38"/>
      <c r="M71" s="38"/>
      <c r="N71" s="38"/>
      <c r="O71" s="38"/>
    </row>
    <row r="72" spans="1:15" x14ac:dyDescent="0.2">
      <c r="A72" s="55">
        <f>IFERROR(RANK(B72,$B:$B,1),"")</f>
        <v>71</v>
      </c>
      <c r="B72" s="55">
        <f>IFERROR(SEARCH(Darbiniek!$C$2,C72)+ROW()/10000,IFERROR(SEARCH(Darbiniek!$C$2,D72)+ROW()/10000,IFERROR(SEARCH(Darbiniek!$C$2,F72)+ROW()/10000,IFERROR(SEARCH(Darbiniek!$C$2,H72)+ROW()/10000,IFERROR(SEARCH(Darbiniek!$C$2,J72)+ROW()/10000,IFERROR(SEARCH(Darbiniek!$C$2,G72)+ROW()/10000,""))))))</f>
        <v>1.0072000000000001</v>
      </c>
      <c r="C72" s="50" t="s">
        <v>869</v>
      </c>
      <c r="D72" s="50" t="s">
        <v>267</v>
      </c>
      <c r="E72" s="56">
        <v>207</v>
      </c>
      <c r="F72" s="57" t="s">
        <v>81</v>
      </c>
      <c r="G72" s="50"/>
      <c r="H72" s="50"/>
      <c r="I72" s="34"/>
      <c r="J72" s="33">
        <v>67012366</v>
      </c>
      <c r="K72" s="38"/>
      <c r="L72" s="38"/>
      <c r="M72" s="38"/>
      <c r="N72" s="38"/>
      <c r="O72" s="38"/>
    </row>
    <row r="73" spans="1:15" x14ac:dyDescent="0.2">
      <c r="A73" s="55">
        <f>IFERROR(RANK(B73,$B:$B,1),"")</f>
        <v>72</v>
      </c>
      <c r="B73" s="55">
        <f>IFERROR(SEARCH(Darbiniek!$C$2,C73)+ROW()/10000,IFERROR(SEARCH(Darbiniek!$C$2,D73)+ROW()/10000,IFERROR(SEARCH(Darbiniek!$C$2,F73)+ROW()/10000,IFERROR(SEARCH(Darbiniek!$C$2,H73)+ROW()/10000,IFERROR(SEARCH(Darbiniek!$C$2,J73)+ROW()/10000,IFERROR(SEARCH(Darbiniek!$C$2,G73)+ROW()/10000,""))))))</f>
        <v>1.0073000000000001</v>
      </c>
      <c r="C73" s="50" t="s">
        <v>869</v>
      </c>
      <c r="D73" s="50" t="s">
        <v>402</v>
      </c>
      <c r="E73" s="56">
        <v>306</v>
      </c>
      <c r="F73" s="57" t="s">
        <v>870</v>
      </c>
      <c r="G73" s="50"/>
      <c r="H73" s="50" t="s">
        <v>384</v>
      </c>
      <c r="I73" s="34" t="s">
        <v>385</v>
      </c>
      <c r="J73" s="33">
        <v>67105349</v>
      </c>
      <c r="K73" s="38"/>
      <c r="L73" s="38"/>
      <c r="M73" s="38"/>
      <c r="N73" s="38"/>
      <c r="O73" s="38"/>
    </row>
    <row r="74" spans="1:15" ht="16.5" x14ac:dyDescent="0.3">
      <c r="A74" s="55">
        <f>IFERROR(RANK(B74,$B:$B,1),"")</f>
        <v>73</v>
      </c>
      <c r="B74" s="55">
        <f>IFERROR(SEARCH(Darbiniek!$C$2,C74)+ROW()/10000,IFERROR(SEARCH(Darbiniek!$C$2,D74)+ROW()/10000,IFERROR(SEARCH(Darbiniek!$C$2,F74)+ROW()/10000,IFERROR(SEARCH(Darbiniek!$C$2,H74)+ROW()/10000,IFERROR(SEARCH(Darbiniek!$C$2,J74)+ROW()/10000,IFERROR(SEARCH(Darbiniek!$C$2,G74)+ROW()/10000,""))))))</f>
        <v>1.0074000000000001</v>
      </c>
      <c r="C74" s="50" t="s">
        <v>38</v>
      </c>
      <c r="D74" s="50" t="s">
        <v>267</v>
      </c>
      <c r="E74" s="56">
        <v>210</v>
      </c>
      <c r="F74" s="57" t="s">
        <v>738</v>
      </c>
      <c r="G74" s="50"/>
      <c r="H74" s="50" t="s">
        <v>746</v>
      </c>
      <c r="I74" s="89" t="s">
        <v>693</v>
      </c>
      <c r="J74" s="33">
        <v>67037677</v>
      </c>
      <c r="K74" s="38"/>
      <c r="L74" s="38"/>
      <c r="M74" s="38"/>
      <c r="N74" s="38"/>
      <c r="O74" s="38"/>
    </row>
    <row r="75" spans="1:15" x14ac:dyDescent="0.2">
      <c r="A75" s="55">
        <f>IFERROR(RANK(B75,$B:$B,1),"")</f>
        <v>74</v>
      </c>
      <c r="B75" s="55">
        <f>IFERROR(SEARCH(Darbiniek!$C$2,C75)+ROW()/10000,IFERROR(SEARCH(Darbiniek!$C$2,D75)+ROW()/10000,IFERROR(SEARCH(Darbiniek!$C$2,F75)+ROW()/10000,IFERROR(SEARCH(Darbiniek!$C$2,H75)+ROW()/10000,IFERROR(SEARCH(Darbiniek!$C$2,J75)+ROW()/10000,IFERROR(SEARCH(Darbiniek!$C$2,G75)+ROW()/10000,""))))))</f>
        <v>1.0075000000000001</v>
      </c>
      <c r="C75" s="50" t="s">
        <v>38</v>
      </c>
      <c r="D75" s="50" t="s">
        <v>267</v>
      </c>
      <c r="E75" s="56">
        <v>201</v>
      </c>
      <c r="F75" s="57" t="s">
        <v>16</v>
      </c>
      <c r="G75" s="50"/>
      <c r="H75" s="50" t="s">
        <v>41</v>
      </c>
      <c r="I75" s="34" t="s">
        <v>42</v>
      </c>
      <c r="J75" s="33">
        <v>67037670</v>
      </c>
      <c r="K75" s="38" t="s">
        <v>283</v>
      </c>
      <c r="L75" s="38"/>
      <c r="M75" s="38"/>
      <c r="N75" s="38"/>
      <c r="O75" s="38"/>
    </row>
    <row r="76" spans="1:15" x14ac:dyDescent="0.2">
      <c r="A76" s="55">
        <f>IFERROR(RANK(B76,$B:$B,1),"")</f>
        <v>75</v>
      </c>
      <c r="B76" s="55">
        <f>IFERROR(SEARCH(Darbiniek!$C$2,C76)+ROW()/10000,IFERROR(SEARCH(Darbiniek!$C$2,D76)+ROW()/10000,IFERROR(SEARCH(Darbiniek!$C$2,F76)+ROW()/10000,IFERROR(SEARCH(Darbiniek!$C$2,H76)+ROW()/10000,IFERROR(SEARCH(Darbiniek!$C$2,J76)+ROW()/10000,IFERROR(SEARCH(Darbiniek!$C$2,G76)+ROW()/10000,""))))))</f>
        <v>1.0076000000000001</v>
      </c>
      <c r="C76" s="50" t="s">
        <v>38</v>
      </c>
      <c r="D76" s="50" t="s">
        <v>267</v>
      </c>
      <c r="E76" s="56">
        <v>207</v>
      </c>
      <c r="F76" s="57" t="s">
        <v>374</v>
      </c>
      <c r="G76" s="50"/>
      <c r="H76" s="50" t="s">
        <v>39</v>
      </c>
      <c r="I76" s="34" t="s">
        <v>40</v>
      </c>
      <c r="J76" s="33">
        <v>67037672</v>
      </c>
      <c r="K76" s="38"/>
      <c r="L76" s="38"/>
      <c r="M76" s="38"/>
      <c r="N76" s="38"/>
      <c r="O76" s="38"/>
    </row>
    <row r="77" spans="1:15" ht="38.25" x14ac:dyDescent="0.2">
      <c r="A77" s="55">
        <f>IFERROR(RANK(B77,$B:$B,1),"")</f>
        <v>76</v>
      </c>
      <c r="B77" s="55">
        <f>IFERROR(SEARCH(Darbiniek!$C$2,C77)+ROW()/10000,IFERROR(SEARCH(Darbiniek!$C$2,D77)+ROW()/10000,IFERROR(SEARCH(Darbiniek!$C$2,F77)+ROW()/10000,IFERROR(SEARCH(Darbiniek!$C$2,H77)+ROW()/10000,IFERROR(SEARCH(Darbiniek!$C$2,J77)+ROW()/10000,IFERROR(SEARCH(Darbiniek!$C$2,G77)+ROW()/10000,""))))))</f>
        <v>1.0077</v>
      </c>
      <c r="C77" s="50" t="s">
        <v>38</v>
      </c>
      <c r="D77" s="50" t="s">
        <v>267</v>
      </c>
      <c r="E77" s="56">
        <v>107</v>
      </c>
      <c r="F77" s="57" t="s">
        <v>116</v>
      </c>
      <c r="G77" s="50"/>
      <c r="H77" s="50" t="s">
        <v>421</v>
      </c>
      <c r="I77" s="34" t="s">
        <v>398</v>
      </c>
      <c r="J77" s="33">
        <v>67037684</v>
      </c>
      <c r="K77" s="38" t="s">
        <v>976</v>
      </c>
      <c r="L77" s="38"/>
      <c r="M77" s="38"/>
      <c r="N77" s="38" t="s">
        <v>977</v>
      </c>
      <c r="O77" s="38"/>
    </row>
    <row r="78" spans="1:15" ht="39.75" x14ac:dyDescent="0.3">
      <c r="A78" s="55">
        <f>IFERROR(RANK(B78,$B:$B,1),"")</f>
        <v>77</v>
      </c>
      <c r="B78" s="55">
        <f>IFERROR(SEARCH(Darbiniek!$C$2,C78)+ROW()/10000,IFERROR(SEARCH(Darbiniek!$C$2,D78)+ROW()/10000,IFERROR(SEARCH(Darbiniek!$C$2,F78)+ROW()/10000,IFERROR(SEARCH(Darbiniek!$C$2,H78)+ROW()/10000,IFERROR(SEARCH(Darbiniek!$C$2,J78)+ROW()/10000,IFERROR(SEARCH(Darbiniek!$C$2,G78)+ROW()/10000,""))))))</f>
        <v>1.0078</v>
      </c>
      <c r="C78" s="50" t="s">
        <v>38</v>
      </c>
      <c r="D78" s="50" t="s">
        <v>267</v>
      </c>
      <c r="E78" s="56">
        <v>107</v>
      </c>
      <c r="F78" s="57" t="s">
        <v>116</v>
      </c>
      <c r="G78" s="50"/>
      <c r="H78" s="50"/>
      <c r="I78" s="89"/>
      <c r="J78" s="33">
        <v>67012198</v>
      </c>
      <c r="K78" s="38" t="s">
        <v>976</v>
      </c>
      <c r="L78" s="38"/>
      <c r="M78" s="38"/>
      <c r="N78" s="38" t="s">
        <v>977</v>
      </c>
      <c r="O78" s="38"/>
    </row>
    <row r="79" spans="1:15" ht="25.5" x14ac:dyDescent="0.2">
      <c r="A79" s="55">
        <f>IFERROR(RANK(B79,$B:$B,1),"")</f>
        <v>78</v>
      </c>
      <c r="B79" s="55">
        <f>IFERROR(SEARCH(Darbiniek!$C$2,C79)+ROW()/10000,IFERROR(SEARCH(Darbiniek!$C$2,D79)+ROW()/10000,IFERROR(SEARCH(Darbiniek!$C$2,F79)+ROW()/10000,IFERROR(SEARCH(Darbiniek!$C$2,H79)+ROW()/10000,IFERROR(SEARCH(Darbiniek!$C$2,J79)+ROW()/10000,IFERROR(SEARCH(Darbiniek!$C$2,G79)+ROW()/10000,""))))))</f>
        <v>1.0079</v>
      </c>
      <c r="C79" s="50" t="s">
        <v>326</v>
      </c>
      <c r="D79" s="50" t="s">
        <v>267</v>
      </c>
      <c r="E79" s="56">
        <v>206</v>
      </c>
      <c r="F79" s="57" t="s">
        <v>112</v>
      </c>
      <c r="G79" s="50"/>
      <c r="H79" s="50" t="s">
        <v>455</v>
      </c>
      <c r="I79" s="34" t="s">
        <v>456</v>
      </c>
      <c r="J79" s="33">
        <v>67037679</v>
      </c>
      <c r="K79" s="38" t="s">
        <v>536</v>
      </c>
      <c r="L79" s="38"/>
      <c r="M79" s="38"/>
      <c r="N79" s="38"/>
      <c r="O79" s="38"/>
    </row>
    <row r="80" spans="1:15" ht="78" x14ac:dyDescent="0.3">
      <c r="A80" s="55">
        <f>IFERROR(RANK(B80,$B:$B,1),"")</f>
        <v>79</v>
      </c>
      <c r="B80" s="55">
        <f>IFERROR(SEARCH(Darbiniek!$C$2,C80)+ROW()/10000,IFERROR(SEARCH(Darbiniek!$C$2,D80)+ROW()/10000,IFERROR(SEARCH(Darbiniek!$C$2,F80)+ROW()/10000,IFERROR(SEARCH(Darbiniek!$C$2,H80)+ROW()/10000,IFERROR(SEARCH(Darbiniek!$C$2,J80)+ROW()/10000,IFERROR(SEARCH(Darbiniek!$C$2,G80)+ROW()/10000,""))))))</f>
        <v>1.008</v>
      </c>
      <c r="C80" s="50" t="s">
        <v>326</v>
      </c>
      <c r="D80" s="50" t="s">
        <v>267</v>
      </c>
      <c r="E80" s="56">
        <v>106</v>
      </c>
      <c r="F80" s="57" t="s">
        <v>593</v>
      </c>
      <c r="G80" s="50" t="s">
        <v>293</v>
      </c>
      <c r="H80" s="50"/>
      <c r="I80" s="89"/>
      <c r="J80" s="33">
        <v>20021869</v>
      </c>
      <c r="K80" s="38" t="s">
        <v>988</v>
      </c>
      <c r="L80" s="38" t="s">
        <v>989</v>
      </c>
      <c r="M80" s="38" t="s">
        <v>989</v>
      </c>
      <c r="N80" s="38" t="s">
        <v>989</v>
      </c>
      <c r="O80" s="38" t="s">
        <v>990</v>
      </c>
    </row>
    <row r="81" spans="1:15" ht="39.75" x14ac:dyDescent="0.3">
      <c r="A81" s="55">
        <f>IFERROR(RANK(B81,$B:$B,1),"")</f>
        <v>80</v>
      </c>
      <c r="B81" s="55">
        <f>IFERROR(SEARCH(Darbiniek!$C$2,C81)+ROW()/10000,IFERROR(SEARCH(Darbiniek!$C$2,D81)+ROW()/10000,IFERROR(SEARCH(Darbiniek!$C$2,F81)+ROW()/10000,IFERROR(SEARCH(Darbiniek!$C$2,H81)+ROW()/10000,IFERROR(SEARCH(Darbiniek!$C$2,J81)+ROW()/10000,IFERROR(SEARCH(Darbiniek!$C$2,G81)+ROW()/10000,""))))))</f>
        <v>1.0081</v>
      </c>
      <c r="C81" s="50" t="s">
        <v>326</v>
      </c>
      <c r="D81" s="50" t="s">
        <v>267</v>
      </c>
      <c r="E81" s="56">
        <v>205</v>
      </c>
      <c r="F81" s="60" t="s">
        <v>610</v>
      </c>
      <c r="G81" s="50" t="s">
        <v>292</v>
      </c>
      <c r="H81" s="50" t="s">
        <v>967</v>
      </c>
      <c r="I81" s="89" t="s">
        <v>968</v>
      </c>
      <c r="J81" s="33">
        <v>67037699</v>
      </c>
      <c r="K81" s="38" t="s">
        <v>976</v>
      </c>
      <c r="L81" s="38"/>
      <c r="M81" s="38"/>
      <c r="N81" s="38" t="s">
        <v>977</v>
      </c>
      <c r="O81" s="38"/>
    </row>
    <row r="82" spans="1:15" x14ac:dyDescent="0.2">
      <c r="A82" s="55">
        <f>IFERROR(RANK(B82,$B:$B,1),"")</f>
        <v>81</v>
      </c>
      <c r="B82" s="55">
        <f>IFERROR(SEARCH(Darbiniek!$C$2,C82)+ROW()/10000,IFERROR(SEARCH(Darbiniek!$C$2,D82)+ROW()/10000,IFERROR(SEARCH(Darbiniek!$C$2,F82)+ROW()/10000,IFERROR(SEARCH(Darbiniek!$C$2,H82)+ROW()/10000,IFERROR(SEARCH(Darbiniek!$C$2,J82)+ROW()/10000,IFERROR(SEARCH(Darbiniek!$C$2,G82)+ROW()/10000,""))))))</f>
        <v>1.0082</v>
      </c>
      <c r="C82" s="50" t="s">
        <v>326</v>
      </c>
      <c r="D82" s="50" t="s">
        <v>267</v>
      </c>
      <c r="E82" s="56">
        <v>106</v>
      </c>
      <c r="F82" s="57" t="s">
        <v>45</v>
      </c>
      <c r="G82" s="50"/>
      <c r="H82" s="50" t="s">
        <v>114</v>
      </c>
      <c r="I82" s="34" t="s">
        <v>115</v>
      </c>
      <c r="J82" s="33"/>
      <c r="K82" s="38"/>
      <c r="L82" s="38"/>
      <c r="M82" s="38"/>
      <c r="N82" s="38"/>
      <c r="O82" s="38"/>
    </row>
    <row r="83" spans="1:15" ht="38.25" x14ac:dyDescent="0.2">
      <c r="A83" s="55">
        <f>IFERROR(RANK(B83,$B:$B,1),"")</f>
        <v>82</v>
      </c>
      <c r="B83" s="55">
        <f>IFERROR(SEARCH(Darbiniek!$C$2,C83)+ROW()/10000,IFERROR(SEARCH(Darbiniek!$C$2,D83)+ROW()/10000,IFERROR(SEARCH(Darbiniek!$C$2,F83)+ROW()/10000,IFERROR(SEARCH(Darbiniek!$C$2,H83)+ROW()/10000,IFERROR(SEARCH(Darbiniek!$C$2,J83)+ROW()/10000,IFERROR(SEARCH(Darbiniek!$C$2,G83)+ROW()/10000,""))))))</f>
        <v>1.0083</v>
      </c>
      <c r="C83" s="50" t="s">
        <v>326</v>
      </c>
      <c r="D83" s="50" t="s">
        <v>267</v>
      </c>
      <c r="E83" s="56">
        <v>204</v>
      </c>
      <c r="F83" s="57" t="s">
        <v>343</v>
      </c>
      <c r="G83" s="50" t="s">
        <v>292</v>
      </c>
      <c r="H83" s="50" t="s">
        <v>102</v>
      </c>
      <c r="I83" s="34" t="s">
        <v>103</v>
      </c>
      <c r="J83" s="33">
        <v>67037658</v>
      </c>
      <c r="K83" s="38" t="s">
        <v>976</v>
      </c>
      <c r="L83" s="38"/>
      <c r="M83" s="38"/>
      <c r="N83" s="38" t="s">
        <v>977</v>
      </c>
      <c r="O83" s="38"/>
    </row>
    <row r="84" spans="1:15" ht="38.25" x14ac:dyDescent="0.2">
      <c r="A84" s="55">
        <f>IFERROR(RANK(B84,$B:$B,1),"")</f>
        <v>83</v>
      </c>
      <c r="B84" s="55">
        <f>IFERROR(SEARCH(Darbiniek!$C$2,C84)+ROW()/10000,IFERROR(SEARCH(Darbiniek!$C$2,D84)+ROW()/10000,IFERROR(SEARCH(Darbiniek!$C$2,F84)+ROW()/10000,IFERROR(SEARCH(Darbiniek!$C$2,H84)+ROW()/10000,IFERROR(SEARCH(Darbiniek!$C$2,J84)+ROW()/10000,IFERROR(SEARCH(Darbiniek!$C$2,G84)+ROW()/10000,""))))))</f>
        <v>1.0084</v>
      </c>
      <c r="C84" s="50" t="s">
        <v>326</v>
      </c>
      <c r="D84" s="50" t="s">
        <v>267</v>
      </c>
      <c r="E84" s="56">
        <v>212</v>
      </c>
      <c r="F84" s="57" t="s">
        <v>612</v>
      </c>
      <c r="G84" s="50" t="s">
        <v>292</v>
      </c>
      <c r="H84" s="50" t="s">
        <v>108</v>
      </c>
      <c r="I84" s="34" t="s">
        <v>109</v>
      </c>
      <c r="J84" s="33">
        <v>67037697</v>
      </c>
      <c r="K84" s="38" t="s">
        <v>976</v>
      </c>
      <c r="L84" s="38"/>
      <c r="M84" s="38"/>
      <c r="N84" s="38" t="s">
        <v>977</v>
      </c>
      <c r="O84" s="38"/>
    </row>
    <row r="85" spans="1:15" ht="38.25" x14ac:dyDescent="0.2">
      <c r="A85" s="55">
        <f>IFERROR(RANK(B85,$B:$B,1),"")</f>
        <v>84</v>
      </c>
      <c r="B85" s="55">
        <f>IFERROR(SEARCH(Darbiniek!$C$2,C85)+ROW()/10000,IFERROR(SEARCH(Darbiniek!$C$2,D85)+ROW()/10000,IFERROR(SEARCH(Darbiniek!$C$2,F85)+ROW()/10000,IFERROR(SEARCH(Darbiniek!$C$2,H85)+ROW()/10000,IFERROR(SEARCH(Darbiniek!$C$2,J85)+ROW()/10000,IFERROR(SEARCH(Darbiniek!$C$2,G85)+ROW()/10000,""))))))</f>
        <v>1.0085</v>
      </c>
      <c r="C85" s="50" t="s">
        <v>326</v>
      </c>
      <c r="D85" s="50" t="s">
        <v>267</v>
      </c>
      <c r="E85" s="56">
        <v>212</v>
      </c>
      <c r="F85" s="57" t="s">
        <v>612</v>
      </c>
      <c r="G85" s="50" t="s">
        <v>292</v>
      </c>
      <c r="H85" s="21" t="s">
        <v>566</v>
      </c>
      <c r="I85" s="34" t="s">
        <v>567</v>
      </c>
      <c r="J85" s="33">
        <v>67026887</v>
      </c>
      <c r="K85" s="38" t="s">
        <v>976</v>
      </c>
      <c r="L85" s="38"/>
      <c r="M85" s="38"/>
      <c r="N85" s="38" t="s">
        <v>977</v>
      </c>
      <c r="O85" s="38"/>
    </row>
    <row r="86" spans="1:15" ht="38.25" x14ac:dyDescent="0.2">
      <c r="A86" s="55">
        <f>IFERROR(RANK(B86,$B:$B,1),"")</f>
        <v>85</v>
      </c>
      <c r="B86" s="55">
        <f>IFERROR(SEARCH(Darbiniek!$C$2,C86)+ROW()/10000,IFERROR(SEARCH(Darbiniek!$C$2,D86)+ROW()/10000,IFERROR(SEARCH(Darbiniek!$C$2,F86)+ROW()/10000,IFERROR(SEARCH(Darbiniek!$C$2,H86)+ROW()/10000,IFERROR(SEARCH(Darbiniek!$C$2,J86)+ROW()/10000,IFERROR(SEARCH(Darbiniek!$C$2,G86)+ROW()/10000,""))))))</f>
        <v>1.0085999999999999</v>
      </c>
      <c r="C86" s="50" t="s">
        <v>326</v>
      </c>
      <c r="D86" s="50" t="s">
        <v>267</v>
      </c>
      <c r="E86" s="56">
        <v>205</v>
      </c>
      <c r="F86" s="57" t="s">
        <v>612</v>
      </c>
      <c r="G86" s="50" t="s">
        <v>292</v>
      </c>
      <c r="H86" s="50" t="s">
        <v>106</v>
      </c>
      <c r="I86" s="34" t="s">
        <v>107</v>
      </c>
      <c r="J86" s="33">
        <v>67037768</v>
      </c>
      <c r="K86" s="38" t="s">
        <v>976</v>
      </c>
      <c r="L86" s="38"/>
      <c r="M86" s="38"/>
      <c r="N86" s="38" t="s">
        <v>977</v>
      </c>
      <c r="O86" s="38"/>
    </row>
    <row r="87" spans="1:15" ht="38.25" x14ac:dyDescent="0.2">
      <c r="A87" s="55">
        <f>IFERROR(RANK(B87,$B:$B,1),"")</f>
        <v>86</v>
      </c>
      <c r="B87" s="55">
        <f>IFERROR(SEARCH(Darbiniek!$C$2,C87)+ROW()/10000,IFERROR(SEARCH(Darbiniek!$C$2,D87)+ROW()/10000,IFERROR(SEARCH(Darbiniek!$C$2,F87)+ROW()/10000,IFERROR(SEARCH(Darbiniek!$C$2,H87)+ROW()/10000,IFERROR(SEARCH(Darbiniek!$C$2,J87)+ROW()/10000,IFERROR(SEARCH(Darbiniek!$C$2,G87)+ROW()/10000,""))))))</f>
        <v>1.0086999999999999</v>
      </c>
      <c r="C87" s="50" t="s">
        <v>326</v>
      </c>
      <c r="D87" s="50" t="s">
        <v>267</v>
      </c>
      <c r="E87" s="56">
        <v>205</v>
      </c>
      <c r="F87" s="57" t="s">
        <v>612</v>
      </c>
      <c r="G87" s="50" t="s">
        <v>292</v>
      </c>
      <c r="H87" s="50" t="s">
        <v>671</v>
      </c>
      <c r="I87" s="79" t="s">
        <v>672</v>
      </c>
      <c r="J87" s="33">
        <v>67037769</v>
      </c>
      <c r="K87" s="38" t="s">
        <v>976</v>
      </c>
      <c r="L87" s="38"/>
      <c r="M87" s="38"/>
      <c r="N87" s="38" t="s">
        <v>977</v>
      </c>
      <c r="O87" s="38"/>
    </row>
    <row r="88" spans="1:15" ht="38.25" x14ac:dyDescent="0.2">
      <c r="A88" s="55">
        <f>IFERROR(RANK(B88,$B:$B,1),"")</f>
        <v>87</v>
      </c>
      <c r="B88" s="55">
        <f>IFERROR(SEARCH(Darbiniek!$C$2,C88)+ROW()/10000,IFERROR(SEARCH(Darbiniek!$C$2,D88)+ROW()/10000,IFERROR(SEARCH(Darbiniek!$C$2,F88)+ROW()/10000,IFERROR(SEARCH(Darbiniek!$C$2,H88)+ROW()/10000,IFERROR(SEARCH(Darbiniek!$C$2,J88)+ROW()/10000,IFERROR(SEARCH(Darbiniek!$C$2,G88)+ROW()/10000,""))))))</f>
        <v>1.0087999999999999</v>
      </c>
      <c r="C88" s="50" t="s">
        <v>326</v>
      </c>
      <c r="D88" s="50" t="s">
        <v>267</v>
      </c>
      <c r="E88" s="56">
        <v>212</v>
      </c>
      <c r="F88" s="57" t="s">
        <v>612</v>
      </c>
      <c r="G88" s="50" t="s">
        <v>292</v>
      </c>
      <c r="H88" s="50"/>
      <c r="I88" s="34"/>
      <c r="J88" s="33">
        <v>67037681</v>
      </c>
      <c r="K88" s="38" t="s">
        <v>976</v>
      </c>
      <c r="L88" s="39"/>
      <c r="M88" s="39"/>
      <c r="N88" s="38" t="s">
        <v>977</v>
      </c>
      <c r="O88" s="38"/>
    </row>
    <row r="89" spans="1:15" ht="25.5" x14ac:dyDescent="0.2">
      <c r="A89" s="55">
        <f>IFERROR(RANK(B89,$B:$B,1),"")</f>
        <v>88</v>
      </c>
      <c r="B89" s="55">
        <f>IFERROR(SEARCH(Darbiniek!$C$2,C89)+ROW()/10000,IFERROR(SEARCH(Darbiniek!$C$2,D89)+ROW()/10000,IFERROR(SEARCH(Darbiniek!$C$2,F89)+ROW()/10000,IFERROR(SEARCH(Darbiniek!$C$2,H89)+ROW()/10000,IFERROR(SEARCH(Darbiniek!$C$2,J89)+ROW()/10000,IFERROR(SEARCH(Darbiniek!$C$2,G89)+ROW()/10000,""))))))</f>
        <v>1.0088999999999999</v>
      </c>
      <c r="C89" s="50" t="s">
        <v>326</v>
      </c>
      <c r="D89" s="50" t="s">
        <v>267</v>
      </c>
      <c r="E89" s="56">
        <v>209</v>
      </c>
      <c r="F89" s="57" t="s">
        <v>345</v>
      </c>
      <c r="G89" s="50" t="s">
        <v>292</v>
      </c>
      <c r="H89" s="50" t="s">
        <v>104</v>
      </c>
      <c r="I89" s="34" t="s">
        <v>105</v>
      </c>
      <c r="J89" s="33">
        <v>67037696</v>
      </c>
      <c r="K89" s="39" t="s">
        <v>522</v>
      </c>
      <c r="L89" s="38"/>
      <c r="M89" s="38"/>
      <c r="N89" s="39" t="s">
        <v>297</v>
      </c>
      <c r="O89" s="38"/>
    </row>
    <row r="90" spans="1:15" ht="27" x14ac:dyDescent="0.3">
      <c r="A90" s="55">
        <f>IFERROR(RANK(B90,$B:$B,1),"")</f>
        <v>89</v>
      </c>
      <c r="B90" s="55">
        <f>IFERROR(SEARCH(Darbiniek!$C$2,C90)+ROW()/10000,IFERROR(SEARCH(Darbiniek!$C$2,D90)+ROW()/10000,IFERROR(SEARCH(Darbiniek!$C$2,F90)+ROW()/10000,IFERROR(SEARCH(Darbiniek!$C$2,H90)+ROW()/10000,IFERROR(SEARCH(Darbiniek!$C$2,J90)+ROW()/10000,IFERROR(SEARCH(Darbiniek!$C$2,G90)+ROW()/10000,""))))))</f>
        <v>1.0089999999999999</v>
      </c>
      <c r="C90" s="50" t="s">
        <v>326</v>
      </c>
      <c r="D90" s="50" t="s">
        <v>267</v>
      </c>
      <c r="E90" s="56">
        <v>208</v>
      </c>
      <c r="F90" s="76" t="s">
        <v>345</v>
      </c>
      <c r="G90" s="50" t="s">
        <v>292</v>
      </c>
      <c r="H90" s="33" t="s">
        <v>621</v>
      </c>
      <c r="I90" s="89" t="s">
        <v>622</v>
      </c>
      <c r="J90" s="33">
        <v>67037693</v>
      </c>
      <c r="K90" s="39" t="s">
        <v>522</v>
      </c>
      <c r="L90" s="38"/>
      <c r="M90" s="38"/>
      <c r="N90" s="39" t="s">
        <v>297</v>
      </c>
      <c r="O90" s="38"/>
    </row>
    <row r="91" spans="1:15" ht="27" x14ac:dyDescent="0.3">
      <c r="A91" s="55">
        <f>IFERROR(RANK(B91,$B:$B,1),"")</f>
        <v>90</v>
      </c>
      <c r="B91" s="55">
        <f>IFERROR(SEARCH(Darbiniek!$C$2,C91)+ROW()/10000,IFERROR(SEARCH(Darbiniek!$C$2,D91)+ROW()/10000,IFERROR(SEARCH(Darbiniek!$C$2,F91)+ROW()/10000,IFERROR(SEARCH(Darbiniek!$C$2,H91)+ROW()/10000,IFERROR(SEARCH(Darbiniek!$C$2,J91)+ROW()/10000,IFERROR(SEARCH(Darbiniek!$C$2,G91)+ROW()/10000,""))))))</f>
        <v>1.0091000000000001</v>
      </c>
      <c r="C91" s="50" t="s">
        <v>326</v>
      </c>
      <c r="D91" s="50" t="s">
        <v>267</v>
      </c>
      <c r="E91" s="56">
        <v>208</v>
      </c>
      <c r="F91" s="57" t="s">
        <v>345</v>
      </c>
      <c r="G91" s="50" t="s">
        <v>292</v>
      </c>
      <c r="H91" s="50"/>
      <c r="I91" s="104"/>
      <c r="J91" s="33"/>
      <c r="K91" s="39" t="s">
        <v>522</v>
      </c>
      <c r="L91" s="38"/>
      <c r="M91" s="38"/>
      <c r="N91" s="39" t="s">
        <v>297</v>
      </c>
      <c r="O91" s="38"/>
    </row>
    <row r="92" spans="1:15" ht="38.25" x14ac:dyDescent="0.2">
      <c r="A92" s="55">
        <f>IFERROR(RANK(B92,$B:$B,1),"")</f>
        <v>91</v>
      </c>
      <c r="B92" s="55">
        <f>IFERROR(SEARCH(Darbiniek!$C$2,C92)+ROW()/10000,IFERROR(SEARCH(Darbiniek!$C$2,D92)+ROW()/10000,IFERROR(SEARCH(Darbiniek!$C$2,F92)+ROW()/10000,IFERROR(SEARCH(Darbiniek!$C$2,H92)+ROW()/10000,IFERROR(SEARCH(Darbiniek!$C$2,J92)+ROW()/10000,IFERROR(SEARCH(Darbiniek!$C$2,G92)+ROW()/10000,""))))))</f>
        <v>1.0092000000000001</v>
      </c>
      <c r="C92" s="50" t="s">
        <v>326</v>
      </c>
      <c r="D92" s="50" t="s">
        <v>267</v>
      </c>
      <c r="E92" s="56">
        <v>103</v>
      </c>
      <c r="F92" s="57" t="s">
        <v>345</v>
      </c>
      <c r="G92" s="50" t="s">
        <v>293</v>
      </c>
      <c r="H92" s="50"/>
      <c r="I92" s="34"/>
      <c r="J92" s="33">
        <v>67181880</v>
      </c>
      <c r="K92" s="38" t="s">
        <v>978</v>
      </c>
      <c r="L92" s="38" t="s">
        <v>979</v>
      </c>
      <c r="M92" s="38"/>
      <c r="N92" s="38" t="s">
        <v>983</v>
      </c>
      <c r="O92" s="38"/>
    </row>
    <row r="93" spans="1:15" ht="38.25" x14ac:dyDescent="0.2">
      <c r="A93" s="55">
        <f>IFERROR(RANK(B93,$B:$B,1),"")</f>
        <v>92</v>
      </c>
      <c r="B93" s="55">
        <f>IFERROR(SEARCH(Darbiniek!$C$2,C93)+ROW()/10000,IFERROR(SEARCH(Darbiniek!$C$2,D93)+ROW()/10000,IFERROR(SEARCH(Darbiniek!$C$2,F93)+ROW()/10000,IFERROR(SEARCH(Darbiniek!$C$2,H93)+ROW()/10000,IFERROR(SEARCH(Darbiniek!$C$2,J93)+ROW()/10000,IFERROR(SEARCH(Darbiniek!$C$2,G93)+ROW()/10000,""))))))</f>
        <v>1.0093000000000001</v>
      </c>
      <c r="C93" s="50" t="s">
        <v>326</v>
      </c>
      <c r="D93" s="50" t="s">
        <v>267</v>
      </c>
      <c r="E93" s="56">
        <v>109</v>
      </c>
      <c r="F93" s="57" t="s">
        <v>346</v>
      </c>
      <c r="G93" s="50" t="s">
        <v>291</v>
      </c>
      <c r="H93" s="50" t="s">
        <v>110</v>
      </c>
      <c r="I93" s="34" t="s">
        <v>111</v>
      </c>
      <c r="J93" s="33">
        <v>67037433</v>
      </c>
      <c r="K93" s="38" t="s">
        <v>976</v>
      </c>
      <c r="L93" s="38"/>
      <c r="M93" s="38"/>
      <c r="N93" s="38" t="s">
        <v>977</v>
      </c>
      <c r="O93" s="38"/>
    </row>
    <row r="94" spans="1:15" ht="38.25" x14ac:dyDescent="0.2">
      <c r="A94" s="55">
        <f>IFERROR(RANK(B94,$B:$B,1),"")</f>
        <v>93</v>
      </c>
      <c r="B94" s="55">
        <f>IFERROR(SEARCH(Darbiniek!$C$2,C94)+ROW()/10000,IFERROR(SEARCH(Darbiniek!$C$2,D94)+ROW()/10000,IFERROR(SEARCH(Darbiniek!$C$2,F94)+ROW()/10000,IFERROR(SEARCH(Darbiniek!$C$2,H94)+ROW()/10000,IFERROR(SEARCH(Darbiniek!$C$2,J94)+ROW()/10000,IFERROR(SEARCH(Darbiniek!$C$2,G94)+ROW()/10000,""))))))</f>
        <v>1.0094000000000001</v>
      </c>
      <c r="C94" s="50" t="s">
        <v>326</v>
      </c>
      <c r="D94" s="50" t="s">
        <v>267</v>
      </c>
      <c r="E94" s="56">
        <v>108</v>
      </c>
      <c r="F94" s="57" t="s">
        <v>347</v>
      </c>
      <c r="G94" s="50" t="s">
        <v>291</v>
      </c>
      <c r="H94" s="50" t="s">
        <v>680</v>
      </c>
      <c r="I94" s="34" t="s">
        <v>679</v>
      </c>
      <c r="J94" s="33">
        <v>67181604</v>
      </c>
      <c r="K94" s="38" t="s">
        <v>978</v>
      </c>
      <c r="L94" s="38" t="s">
        <v>979</v>
      </c>
      <c r="M94" s="38"/>
      <c r="N94" s="38" t="s">
        <v>983</v>
      </c>
      <c r="O94" s="38"/>
    </row>
    <row r="95" spans="1:15" ht="38.25" x14ac:dyDescent="0.2">
      <c r="A95" s="55">
        <f>IFERROR(RANK(B95,$B:$B,1),"")</f>
        <v>94</v>
      </c>
      <c r="B95" s="55">
        <f>IFERROR(SEARCH(Darbiniek!$C$2,C95)+ROW()/10000,IFERROR(SEARCH(Darbiniek!$C$2,D95)+ROW()/10000,IFERROR(SEARCH(Darbiniek!$C$2,F95)+ROW()/10000,IFERROR(SEARCH(Darbiniek!$C$2,H95)+ROW()/10000,IFERROR(SEARCH(Darbiniek!$C$2,J95)+ROW()/10000,IFERROR(SEARCH(Darbiniek!$C$2,G95)+ROW()/10000,""))))))</f>
        <v>1.0095000000000001</v>
      </c>
      <c r="C95" s="50" t="s">
        <v>326</v>
      </c>
      <c r="D95" s="50" t="s">
        <v>267</v>
      </c>
      <c r="E95" s="56">
        <v>108</v>
      </c>
      <c r="F95" s="57" t="s">
        <v>347</v>
      </c>
      <c r="G95" s="50" t="s">
        <v>291</v>
      </c>
      <c r="H95" s="50"/>
      <c r="I95" s="34"/>
      <c r="J95" s="33">
        <v>67037687</v>
      </c>
      <c r="K95" s="38" t="s">
        <v>978</v>
      </c>
      <c r="L95" s="38" t="s">
        <v>979</v>
      </c>
      <c r="M95" s="38"/>
      <c r="N95" s="38" t="s">
        <v>983</v>
      </c>
      <c r="O95" s="38"/>
    </row>
    <row r="96" spans="1:15" ht="38.25" x14ac:dyDescent="0.2">
      <c r="A96" s="55">
        <f>IFERROR(RANK(B96,$B:$B,1),"")</f>
        <v>95</v>
      </c>
      <c r="B96" s="55">
        <f>IFERROR(SEARCH(Darbiniek!$C$2,C96)+ROW()/10000,IFERROR(SEARCH(Darbiniek!$C$2,D96)+ROW()/10000,IFERROR(SEARCH(Darbiniek!$C$2,F96)+ROW()/10000,IFERROR(SEARCH(Darbiniek!$C$2,H96)+ROW()/10000,IFERROR(SEARCH(Darbiniek!$C$2,J96)+ROW()/10000,IFERROR(SEARCH(Darbiniek!$C$2,G96)+ROW()/10000,""))))))</f>
        <v>1.0096000000000001</v>
      </c>
      <c r="C96" s="50" t="s">
        <v>326</v>
      </c>
      <c r="D96" s="50" t="s">
        <v>267</v>
      </c>
      <c r="E96" s="56">
        <v>102</v>
      </c>
      <c r="F96" s="57" t="s">
        <v>349</v>
      </c>
      <c r="G96" s="50" t="s">
        <v>293</v>
      </c>
      <c r="H96" s="50" t="s">
        <v>382</v>
      </c>
      <c r="I96" s="34" t="s">
        <v>383</v>
      </c>
      <c r="J96" s="33">
        <v>67105676</v>
      </c>
      <c r="K96" s="38" t="s">
        <v>978</v>
      </c>
      <c r="L96" s="38" t="s">
        <v>979</v>
      </c>
      <c r="M96" s="38"/>
      <c r="N96" s="38" t="s">
        <v>980</v>
      </c>
      <c r="O96" s="38"/>
    </row>
    <row r="97" spans="1:15" ht="78" x14ac:dyDescent="0.3">
      <c r="A97" s="55">
        <f>IFERROR(RANK(B97,$B:$B,1),"")</f>
        <v>96</v>
      </c>
      <c r="B97" s="55">
        <f>IFERROR(SEARCH(Darbiniek!$C$2,C97)+ROW()/10000,IFERROR(SEARCH(Darbiniek!$C$2,D97)+ROW()/10000,IFERROR(SEARCH(Darbiniek!$C$2,F97)+ROW()/10000,IFERROR(SEARCH(Darbiniek!$C$2,H97)+ROW()/10000,IFERROR(SEARCH(Darbiniek!$C$2,J97)+ROW()/10000,IFERROR(SEARCH(Darbiniek!$C$2,G97)+ROW()/10000,""))))))</f>
        <v>1.0097</v>
      </c>
      <c r="C97" s="50" t="s">
        <v>326</v>
      </c>
      <c r="D97" s="50" t="s">
        <v>267</v>
      </c>
      <c r="E97" s="56">
        <v>101</v>
      </c>
      <c r="F97" s="57" t="s">
        <v>350</v>
      </c>
      <c r="G97" s="50" t="s">
        <v>293</v>
      </c>
      <c r="H97" s="50" t="s">
        <v>744</v>
      </c>
      <c r="I97" s="89" t="s">
        <v>745</v>
      </c>
      <c r="J97" s="58">
        <v>67037689</v>
      </c>
      <c r="K97" s="38" t="s">
        <v>988</v>
      </c>
      <c r="L97" s="38" t="s">
        <v>989</v>
      </c>
      <c r="M97" s="38" t="s">
        <v>989</v>
      </c>
      <c r="N97" s="38" t="s">
        <v>989</v>
      </c>
      <c r="O97" s="38" t="s">
        <v>990</v>
      </c>
    </row>
    <row r="98" spans="1:15" ht="76.5" x14ac:dyDescent="0.2">
      <c r="A98" s="55">
        <f>IFERROR(RANK(B98,$B:$B,1),"")</f>
        <v>97</v>
      </c>
      <c r="B98" s="55">
        <f>IFERROR(SEARCH(Darbiniek!$C$2,C98)+ROW()/10000,IFERROR(SEARCH(Darbiniek!$C$2,D98)+ROW()/10000,IFERROR(SEARCH(Darbiniek!$C$2,F98)+ROW()/10000,IFERROR(SEARCH(Darbiniek!$C$2,H98)+ROW()/10000,IFERROR(SEARCH(Darbiniek!$C$2,J98)+ROW()/10000,IFERROR(SEARCH(Darbiniek!$C$2,G98)+ROW()/10000,""))))))</f>
        <v>1.0098</v>
      </c>
      <c r="C98" s="50" t="s">
        <v>326</v>
      </c>
      <c r="D98" s="50" t="s">
        <v>267</v>
      </c>
      <c r="E98" s="56">
        <v>105</v>
      </c>
      <c r="F98" s="57" t="s">
        <v>350</v>
      </c>
      <c r="G98" s="50" t="s">
        <v>293</v>
      </c>
      <c r="H98" s="50" t="s">
        <v>447</v>
      </c>
      <c r="I98" s="34" t="s">
        <v>446</v>
      </c>
      <c r="J98" s="58">
        <v>67037655</v>
      </c>
      <c r="K98" s="38" t="s">
        <v>988</v>
      </c>
      <c r="L98" s="38" t="s">
        <v>989</v>
      </c>
      <c r="M98" s="38" t="s">
        <v>989</v>
      </c>
      <c r="N98" s="38" t="s">
        <v>989</v>
      </c>
      <c r="O98" s="38" t="s">
        <v>990</v>
      </c>
    </row>
    <row r="99" spans="1:15" ht="76.5" x14ac:dyDescent="0.2">
      <c r="A99" s="55">
        <f>IFERROR(RANK(B99,$B:$B,1),"")</f>
        <v>98</v>
      </c>
      <c r="B99" s="55">
        <f>IFERROR(SEARCH(Darbiniek!$C$2,C99)+ROW()/10000,IFERROR(SEARCH(Darbiniek!$C$2,D99)+ROW()/10000,IFERROR(SEARCH(Darbiniek!$C$2,F99)+ROW()/10000,IFERROR(SEARCH(Darbiniek!$C$2,H99)+ROW()/10000,IFERROR(SEARCH(Darbiniek!$C$2,J99)+ROW()/10000,IFERROR(SEARCH(Darbiniek!$C$2,G99)+ROW()/10000,""))))))</f>
        <v>1.0099</v>
      </c>
      <c r="C99" s="50" t="s">
        <v>326</v>
      </c>
      <c r="D99" s="50" t="s">
        <v>267</v>
      </c>
      <c r="E99" s="56">
        <v>101</v>
      </c>
      <c r="F99" s="57" t="s">
        <v>350</v>
      </c>
      <c r="G99" s="50" t="s">
        <v>293</v>
      </c>
      <c r="H99" s="50" t="s">
        <v>451</v>
      </c>
      <c r="I99" s="34" t="s">
        <v>452</v>
      </c>
      <c r="J99" s="33">
        <v>67037678</v>
      </c>
      <c r="K99" s="38" t="s">
        <v>988</v>
      </c>
      <c r="L99" s="38" t="s">
        <v>989</v>
      </c>
      <c r="M99" s="38" t="s">
        <v>989</v>
      </c>
      <c r="N99" s="38" t="s">
        <v>989</v>
      </c>
      <c r="O99" s="38" t="s">
        <v>990</v>
      </c>
    </row>
    <row r="100" spans="1:15" ht="76.5" x14ac:dyDescent="0.2">
      <c r="A100" s="55">
        <f>IFERROR(RANK(B100,$B:$B,1),"")</f>
        <v>99</v>
      </c>
      <c r="B100" s="55">
        <f>IFERROR(SEARCH(Darbiniek!$C$2,C100)+ROW()/10000,IFERROR(SEARCH(Darbiniek!$C$2,D100)+ROW()/10000,IFERROR(SEARCH(Darbiniek!$C$2,F100)+ROW()/10000,IFERROR(SEARCH(Darbiniek!$C$2,H100)+ROW()/10000,IFERROR(SEARCH(Darbiniek!$C$2,J100)+ROW()/10000,IFERROR(SEARCH(Darbiniek!$C$2,G100)+ROW()/10000,""))))))</f>
        <v>1.01</v>
      </c>
      <c r="C100" s="50" t="s">
        <v>326</v>
      </c>
      <c r="D100" s="50" t="s">
        <v>267</v>
      </c>
      <c r="E100" s="56">
        <v>101</v>
      </c>
      <c r="F100" s="57" t="s">
        <v>350</v>
      </c>
      <c r="G100" s="50" t="s">
        <v>293</v>
      </c>
      <c r="H100" s="50" t="s">
        <v>960</v>
      </c>
      <c r="I100" s="34" t="s">
        <v>959</v>
      </c>
      <c r="J100" s="33">
        <v>67037690</v>
      </c>
      <c r="K100" s="38" t="s">
        <v>988</v>
      </c>
      <c r="L100" s="38" t="s">
        <v>989</v>
      </c>
      <c r="M100" s="38" t="s">
        <v>989</v>
      </c>
      <c r="N100" s="38" t="s">
        <v>989</v>
      </c>
      <c r="O100" s="38" t="s">
        <v>990</v>
      </c>
    </row>
    <row r="101" spans="1:15" ht="76.5" x14ac:dyDescent="0.2">
      <c r="A101" s="55">
        <f>IFERROR(RANK(B101,$B:$B,1),"")</f>
        <v>100</v>
      </c>
      <c r="B101" s="55">
        <f>IFERROR(SEARCH(Darbiniek!$C$2,C101)+ROW()/10000,IFERROR(SEARCH(Darbiniek!$C$2,D101)+ROW()/10000,IFERROR(SEARCH(Darbiniek!$C$2,F101)+ROW()/10000,IFERROR(SEARCH(Darbiniek!$C$2,H101)+ROW()/10000,IFERROR(SEARCH(Darbiniek!$C$2,J101)+ROW()/10000,IFERROR(SEARCH(Darbiniek!$C$2,G101)+ROW()/10000,""))))))</f>
        <v>1.0101</v>
      </c>
      <c r="C101" s="50" t="s">
        <v>326</v>
      </c>
      <c r="D101" s="50" t="s">
        <v>267</v>
      </c>
      <c r="E101" s="56">
        <v>101</v>
      </c>
      <c r="F101" s="57" t="s">
        <v>350</v>
      </c>
      <c r="G101" s="50" t="s">
        <v>293</v>
      </c>
      <c r="H101" s="50" t="s">
        <v>619</v>
      </c>
      <c r="I101" s="34" t="s">
        <v>620</v>
      </c>
      <c r="J101" s="33">
        <v>67037441</v>
      </c>
      <c r="K101" s="38" t="s">
        <v>988</v>
      </c>
      <c r="L101" s="38" t="s">
        <v>989</v>
      </c>
      <c r="M101" s="38" t="s">
        <v>989</v>
      </c>
      <c r="N101" s="38" t="s">
        <v>989</v>
      </c>
      <c r="O101" s="38" t="s">
        <v>990</v>
      </c>
    </row>
    <row r="102" spans="1:15" ht="76.5" x14ac:dyDescent="0.2">
      <c r="A102" s="55">
        <f>IFERROR(RANK(B102,$B:$B,1),"")</f>
        <v>101</v>
      </c>
      <c r="B102" s="55">
        <f>IFERROR(SEARCH(Darbiniek!$C$2,C102)+ROW()/10000,IFERROR(SEARCH(Darbiniek!$C$2,D102)+ROW()/10000,IFERROR(SEARCH(Darbiniek!$C$2,F102)+ROW()/10000,IFERROR(SEARCH(Darbiniek!$C$2,H102)+ROW()/10000,IFERROR(SEARCH(Darbiniek!$C$2,J102)+ROW()/10000,IFERROR(SEARCH(Darbiniek!$C$2,G102)+ROW()/10000,""))))))</f>
        <v>1.0102</v>
      </c>
      <c r="C102" s="50" t="s">
        <v>326</v>
      </c>
      <c r="D102" s="50" t="s">
        <v>267</v>
      </c>
      <c r="E102" s="56">
        <v>104</v>
      </c>
      <c r="F102" s="57" t="s">
        <v>350</v>
      </c>
      <c r="G102" s="50" t="s">
        <v>293</v>
      </c>
      <c r="H102" s="50" t="s">
        <v>117</v>
      </c>
      <c r="I102" s="34" t="s">
        <v>118</v>
      </c>
      <c r="J102" s="33">
        <v>67037688</v>
      </c>
      <c r="K102" s="38" t="s">
        <v>988</v>
      </c>
      <c r="L102" s="38" t="s">
        <v>989</v>
      </c>
      <c r="M102" s="38" t="s">
        <v>989</v>
      </c>
      <c r="N102" s="38" t="s">
        <v>989</v>
      </c>
      <c r="O102" s="38" t="s">
        <v>990</v>
      </c>
    </row>
    <row r="103" spans="1:15" ht="76.5" x14ac:dyDescent="0.2">
      <c r="A103" s="55">
        <f>IFERROR(RANK(B103,$B:$B,1),"")</f>
        <v>102</v>
      </c>
      <c r="B103" s="55">
        <f>IFERROR(SEARCH(Darbiniek!$C$2,C103)+ROW()/10000,IFERROR(SEARCH(Darbiniek!$C$2,D103)+ROW()/10000,IFERROR(SEARCH(Darbiniek!$C$2,F103)+ROW()/10000,IFERROR(SEARCH(Darbiniek!$C$2,H103)+ROW()/10000,IFERROR(SEARCH(Darbiniek!$C$2,J103)+ROW()/10000,IFERROR(SEARCH(Darbiniek!$C$2,G103)+ROW()/10000,""))))))</f>
        <v>1.0103</v>
      </c>
      <c r="C103" s="50" t="s">
        <v>326</v>
      </c>
      <c r="D103" s="50" t="s">
        <v>267</v>
      </c>
      <c r="E103" s="56">
        <v>101</v>
      </c>
      <c r="F103" s="57" t="s">
        <v>350</v>
      </c>
      <c r="G103" s="50" t="s">
        <v>293</v>
      </c>
      <c r="H103" s="40"/>
      <c r="I103" s="34"/>
      <c r="J103" s="40"/>
      <c r="K103" s="38" t="s">
        <v>988</v>
      </c>
      <c r="L103" s="38" t="s">
        <v>989</v>
      </c>
      <c r="M103" s="38" t="s">
        <v>989</v>
      </c>
      <c r="N103" s="38" t="s">
        <v>989</v>
      </c>
      <c r="O103" s="38" t="s">
        <v>990</v>
      </c>
    </row>
    <row r="104" spans="1:15" ht="76.5" x14ac:dyDescent="0.2">
      <c r="A104" s="55">
        <f>IFERROR(RANK(B104,$B:$B,1),"")</f>
        <v>103</v>
      </c>
      <c r="B104" s="55">
        <f>IFERROR(SEARCH(Darbiniek!$C$2,C104)+ROW()/10000,IFERROR(SEARCH(Darbiniek!$C$2,D104)+ROW()/10000,IFERROR(SEARCH(Darbiniek!$C$2,F104)+ROW()/10000,IFERROR(SEARCH(Darbiniek!$C$2,H104)+ROW()/10000,IFERROR(SEARCH(Darbiniek!$C$2,J104)+ROW()/10000,IFERROR(SEARCH(Darbiniek!$C$2,G104)+ROW()/10000,""))))))</f>
        <v>1.0104</v>
      </c>
      <c r="C104" s="50" t="s">
        <v>326</v>
      </c>
      <c r="D104" s="50" t="s">
        <v>267</v>
      </c>
      <c r="E104" s="56">
        <v>105</v>
      </c>
      <c r="F104" s="57" t="s">
        <v>350</v>
      </c>
      <c r="G104" s="50" t="s">
        <v>293</v>
      </c>
      <c r="H104" s="50"/>
      <c r="I104" s="34"/>
      <c r="J104" s="33">
        <v>67037673</v>
      </c>
      <c r="K104" s="38" t="s">
        <v>988</v>
      </c>
      <c r="L104" s="38" t="s">
        <v>989</v>
      </c>
      <c r="M104" s="38" t="s">
        <v>989</v>
      </c>
      <c r="N104" s="38" t="s">
        <v>989</v>
      </c>
      <c r="O104" s="38" t="s">
        <v>990</v>
      </c>
    </row>
    <row r="105" spans="1:15" ht="39.75" x14ac:dyDescent="0.3">
      <c r="A105" s="55">
        <f>IFERROR(RANK(B105,$B:$B,1),"")</f>
        <v>104</v>
      </c>
      <c r="B105" s="55">
        <f>IFERROR(SEARCH(Darbiniek!$C$2,C105)+ROW()/10000,IFERROR(SEARCH(Darbiniek!$C$2,D105)+ROW()/10000,IFERROR(SEARCH(Darbiniek!$C$2,F105)+ROW()/10000,IFERROR(SEARCH(Darbiniek!$C$2,H105)+ROW()/10000,IFERROR(SEARCH(Darbiniek!$C$2,J105)+ROW()/10000,IFERROR(SEARCH(Darbiniek!$C$2,G105)+ROW()/10000,""))))))</f>
        <v>1.0105</v>
      </c>
      <c r="C105" s="50" t="s">
        <v>424</v>
      </c>
      <c r="D105" s="50" t="s">
        <v>425</v>
      </c>
      <c r="E105" s="59">
        <v>13</v>
      </c>
      <c r="F105" s="60" t="s">
        <v>618</v>
      </c>
      <c r="G105" s="61" t="s">
        <v>292</v>
      </c>
      <c r="H105" s="58"/>
      <c r="I105" s="103"/>
      <c r="J105" s="42">
        <v>67012081</v>
      </c>
      <c r="K105" s="43" t="s">
        <v>976</v>
      </c>
      <c r="L105" s="62"/>
      <c r="M105" s="62"/>
      <c r="N105" s="38" t="s">
        <v>981</v>
      </c>
      <c r="O105" s="63"/>
    </row>
    <row r="106" spans="1:15" ht="27" x14ac:dyDescent="0.3">
      <c r="A106" s="55">
        <f>IFERROR(RANK(B106,$B:$B,1),"")</f>
        <v>105</v>
      </c>
      <c r="B106" s="55">
        <f>IFERROR(SEARCH(Darbiniek!$C$2,C106)+ROW()/10000,IFERROR(SEARCH(Darbiniek!$C$2,D106)+ROW()/10000,IFERROR(SEARCH(Darbiniek!$C$2,F106)+ROW()/10000,IFERROR(SEARCH(Darbiniek!$C$2,H106)+ROW()/10000,IFERROR(SEARCH(Darbiniek!$C$2,J106)+ROW()/10000,IFERROR(SEARCH(Darbiniek!$C$2,G106)+ROW()/10000,""))))))</f>
        <v>1.0105999999999999</v>
      </c>
      <c r="C106" s="50" t="s">
        <v>424</v>
      </c>
      <c r="D106" s="50" t="s">
        <v>425</v>
      </c>
      <c r="E106" s="59">
        <v>14</v>
      </c>
      <c r="F106" s="60" t="s">
        <v>953</v>
      </c>
      <c r="G106" s="58"/>
      <c r="H106" s="58" t="s">
        <v>952</v>
      </c>
      <c r="I106" s="89" t="s">
        <v>427</v>
      </c>
      <c r="J106" s="42">
        <v>67012395</v>
      </c>
      <c r="K106" s="38" t="s">
        <v>536</v>
      </c>
      <c r="L106" s="43"/>
      <c r="M106" s="43"/>
      <c r="N106" s="38"/>
      <c r="O106" s="63"/>
    </row>
    <row r="107" spans="1:15" ht="76.5" x14ac:dyDescent="0.2">
      <c r="A107" s="55">
        <f>IFERROR(RANK(B107,$B:$B,1),"")</f>
        <v>106</v>
      </c>
      <c r="B107" s="55">
        <f>IFERROR(SEARCH(Darbiniek!$C$2,C107)+ROW()/10000,IFERROR(SEARCH(Darbiniek!$C$2,D107)+ROW()/10000,IFERROR(SEARCH(Darbiniek!$C$2,F107)+ROW()/10000,IFERROR(SEARCH(Darbiniek!$C$2,H107)+ROW()/10000,IFERROR(SEARCH(Darbiniek!$C$2,J107)+ROW()/10000,IFERROR(SEARCH(Darbiniek!$C$2,G107)+ROW()/10000,""))))))</f>
        <v>1.0106999999999999</v>
      </c>
      <c r="C107" s="50" t="s">
        <v>424</v>
      </c>
      <c r="D107" s="50" t="s">
        <v>425</v>
      </c>
      <c r="E107" s="59">
        <v>7</v>
      </c>
      <c r="F107" s="57" t="s">
        <v>593</v>
      </c>
      <c r="G107" s="50" t="s">
        <v>293</v>
      </c>
      <c r="H107" s="58" t="s">
        <v>422</v>
      </c>
      <c r="I107" s="34" t="s">
        <v>408</v>
      </c>
      <c r="J107" s="42">
        <v>67012410</v>
      </c>
      <c r="K107" s="38" t="s">
        <v>988</v>
      </c>
      <c r="L107" s="38" t="s">
        <v>989</v>
      </c>
      <c r="M107" s="38" t="s">
        <v>989</v>
      </c>
      <c r="N107" s="38" t="s">
        <v>989</v>
      </c>
      <c r="O107" s="38" t="s">
        <v>990</v>
      </c>
    </row>
    <row r="108" spans="1:15" ht="38.25" x14ac:dyDescent="0.2">
      <c r="A108" s="55">
        <f>IFERROR(RANK(B108,$B:$B,1),"")</f>
        <v>107</v>
      </c>
      <c r="B108" s="55">
        <f>IFERROR(SEARCH(Darbiniek!$C$2,C108)+ROW()/10000,IFERROR(SEARCH(Darbiniek!$C$2,D108)+ROW()/10000,IFERROR(SEARCH(Darbiniek!$C$2,F108)+ROW()/10000,IFERROR(SEARCH(Darbiniek!$C$2,H108)+ROW()/10000,IFERROR(SEARCH(Darbiniek!$C$2,J108)+ROW()/10000,IFERROR(SEARCH(Darbiniek!$C$2,G108)+ROW()/10000,""))))))</f>
        <v>1.0107999999999999</v>
      </c>
      <c r="C108" s="50" t="s">
        <v>424</v>
      </c>
      <c r="D108" s="50" t="s">
        <v>425</v>
      </c>
      <c r="E108" s="59">
        <v>8</v>
      </c>
      <c r="F108" s="60" t="s">
        <v>610</v>
      </c>
      <c r="G108" s="58" t="s">
        <v>292</v>
      </c>
      <c r="H108" s="58" t="s">
        <v>546</v>
      </c>
      <c r="I108" s="34" t="s">
        <v>545</v>
      </c>
      <c r="J108" s="42">
        <v>67012507</v>
      </c>
      <c r="K108" s="43" t="s">
        <v>976</v>
      </c>
      <c r="L108" s="43"/>
      <c r="M108" s="43"/>
      <c r="N108" s="38" t="s">
        <v>981</v>
      </c>
      <c r="O108" s="63"/>
    </row>
    <row r="109" spans="1:15" ht="39.75" x14ac:dyDescent="0.3">
      <c r="A109" s="55">
        <f>IFERROR(RANK(B109,$B:$B,1),"")</f>
        <v>108</v>
      </c>
      <c r="B109" s="55">
        <f>IFERROR(SEARCH(Darbiniek!$C$2,C109)+ROW()/10000,IFERROR(SEARCH(Darbiniek!$C$2,D109)+ROW()/10000,IFERROR(SEARCH(Darbiniek!$C$2,F109)+ROW()/10000,IFERROR(SEARCH(Darbiniek!$C$2,H109)+ROW()/10000,IFERROR(SEARCH(Darbiniek!$C$2,J109)+ROW()/10000,IFERROR(SEARCH(Darbiniek!$C$2,G109)+ROW()/10000,""))))))</f>
        <v>1.0108999999999999</v>
      </c>
      <c r="C109" s="50" t="s">
        <v>424</v>
      </c>
      <c r="D109" s="50" t="s">
        <v>425</v>
      </c>
      <c r="E109" s="59">
        <v>12</v>
      </c>
      <c r="F109" s="57" t="s">
        <v>610</v>
      </c>
      <c r="G109" s="58" t="s">
        <v>292</v>
      </c>
      <c r="H109" s="58" t="s">
        <v>816</v>
      </c>
      <c r="I109" s="89" t="s">
        <v>817</v>
      </c>
      <c r="J109" s="42">
        <v>67012635</v>
      </c>
      <c r="K109" s="43" t="s">
        <v>976</v>
      </c>
      <c r="L109" s="43"/>
      <c r="M109" s="43"/>
      <c r="N109" s="38" t="s">
        <v>981</v>
      </c>
      <c r="O109" s="63"/>
    </row>
    <row r="110" spans="1:15" ht="39.75" x14ac:dyDescent="0.3">
      <c r="A110" s="55">
        <f>IFERROR(RANK(B110,$B:$B,1),"")</f>
        <v>109</v>
      </c>
      <c r="B110" s="55">
        <f>IFERROR(SEARCH(Darbiniek!$C$2,C110)+ROW()/10000,IFERROR(SEARCH(Darbiniek!$C$2,D110)+ROW()/10000,IFERROR(SEARCH(Darbiniek!$C$2,F110)+ROW()/10000,IFERROR(SEARCH(Darbiniek!$C$2,H110)+ROW()/10000,IFERROR(SEARCH(Darbiniek!$C$2,J110)+ROW()/10000,IFERROR(SEARCH(Darbiniek!$C$2,G110)+ROW()/10000,""))))))</f>
        <v>1.0109999999999999</v>
      </c>
      <c r="C110" s="50" t="s">
        <v>424</v>
      </c>
      <c r="D110" s="50" t="s">
        <v>425</v>
      </c>
      <c r="E110" s="59">
        <v>11</v>
      </c>
      <c r="F110" s="60" t="s">
        <v>610</v>
      </c>
      <c r="G110" s="58" t="s">
        <v>732</v>
      </c>
      <c r="H110" s="58" t="s">
        <v>587</v>
      </c>
      <c r="I110" s="89" t="s">
        <v>631</v>
      </c>
      <c r="J110" s="41">
        <v>67012399</v>
      </c>
      <c r="K110" s="43" t="s">
        <v>976</v>
      </c>
      <c r="L110" s="43"/>
      <c r="M110" s="43"/>
      <c r="N110" s="38" t="s">
        <v>981</v>
      </c>
      <c r="O110" s="43"/>
    </row>
    <row r="111" spans="1:15" ht="38.25" x14ac:dyDescent="0.2">
      <c r="A111" s="55">
        <f>IFERROR(RANK(B111,$B:$B,1),"")</f>
        <v>110</v>
      </c>
      <c r="B111" s="55">
        <f>IFERROR(SEARCH(Darbiniek!$C$2,C111)+ROW()/10000,IFERROR(SEARCH(Darbiniek!$C$2,D111)+ROW()/10000,IFERROR(SEARCH(Darbiniek!$C$2,F111)+ROW()/10000,IFERROR(SEARCH(Darbiniek!$C$2,H111)+ROW()/10000,IFERROR(SEARCH(Darbiniek!$C$2,J111)+ROW()/10000,IFERROR(SEARCH(Darbiniek!$C$2,G111)+ROW()/10000,""))))))</f>
        <v>1.0111000000000001</v>
      </c>
      <c r="C111" s="50" t="s">
        <v>424</v>
      </c>
      <c r="D111" s="50" t="s">
        <v>425</v>
      </c>
      <c r="E111" s="56">
        <v>13</v>
      </c>
      <c r="F111" s="57" t="s">
        <v>610</v>
      </c>
      <c r="G111" s="50" t="s">
        <v>791</v>
      </c>
      <c r="H111" s="50" t="s">
        <v>534</v>
      </c>
      <c r="I111" s="34" t="s">
        <v>535</v>
      </c>
      <c r="J111" s="33">
        <v>67012081</v>
      </c>
      <c r="K111" s="43" t="s">
        <v>976</v>
      </c>
      <c r="L111" s="38"/>
      <c r="M111" s="38"/>
      <c r="N111" s="38" t="s">
        <v>981</v>
      </c>
      <c r="O111" s="38"/>
    </row>
    <row r="112" spans="1:15" ht="39.75" x14ac:dyDescent="0.3">
      <c r="A112" s="55">
        <f>IFERROR(RANK(B112,$B:$B,1),"")</f>
        <v>111</v>
      </c>
      <c r="B112" s="55">
        <f>IFERROR(SEARCH(Darbiniek!$C$2,C112)+ROW()/10000,IFERROR(SEARCH(Darbiniek!$C$2,D112)+ROW()/10000,IFERROR(SEARCH(Darbiniek!$C$2,F112)+ROW()/10000,IFERROR(SEARCH(Darbiniek!$C$2,H112)+ROW()/10000,IFERROR(SEARCH(Darbiniek!$C$2,J112)+ROW()/10000,IFERROR(SEARCH(Darbiniek!$C$2,G112)+ROW()/10000,""))))))</f>
        <v>1.0112000000000001</v>
      </c>
      <c r="C112" s="50" t="s">
        <v>424</v>
      </c>
      <c r="D112" s="50" t="s">
        <v>425</v>
      </c>
      <c r="E112" s="59">
        <v>21</v>
      </c>
      <c r="F112" s="60" t="s">
        <v>733</v>
      </c>
      <c r="G112" s="58" t="s">
        <v>293</v>
      </c>
      <c r="H112" s="58" t="s">
        <v>543</v>
      </c>
      <c r="I112" s="103" t="s">
        <v>544</v>
      </c>
      <c r="J112" s="42">
        <v>67012424</v>
      </c>
      <c r="K112" s="38" t="s">
        <v>978</v>
      </c>
      <c r="L112" s="38" t="s">
        <v>979</v>
      </c>
      <c r="M112" s="43"/>
      <c r="N112" s="38" t="s">
        <v>983</v>
      </c>
      <c r="O112" s="63"/>
    </row>
    <row r="113" spans="1:15" ht="39.75" x14ac:dyDescent="0.3">
      <c r="A113" s="55">
        <f>IFERROR(RANK(B113,$B:$B,1),"")</f>
        <v>112</v>
      </c>
      <c r="B113" s="55">
        <f>IFERROR(SEARCH(Darbiniek!$C$2,C113)+ROW()/10000,IFERROR(SEARCH(Darbiniek!$C$2,D113)+ROW()/10000,IFERROR(SEARCH(Darbiniek!$C$2,F113)+ROW()/10000,IFERROR(SEARCH(Darbiniek!$C$2,H113)+ROW()/10000,IFERROR(SEARCH(Darbiniek!$C$2,J113)+ROW()/10000,IFERROR(SEARCH(Darbiniek!$C$2,G113)+ROW()/10000,""))))))</f>
        <v>1.0113000000000001</v>
      </c>
      <c r="C113" s="50" t="s">
        <v>424</v>
      </c>
      <c r="D113" s="50" t="s">
        <v>425</v>
      </c>
      <c r="E113" s="59">
        <v>21</v>
      </c>
      <c r="F113" s="60" t="s">
        <v>733</v>
      </c>
      <c r="G113" s="58" t="s">
        <v>293</v>
      </c>
      <c r="H113" s="58"/>
      <c r="I113" s="89"/>
      <c r="J113" s="42">
        <v>67012434</v>
      </c>
      <c r="K113" s="38" t="s">
        <v>978</v>
      </c>
      <c r="L113" s="38" t="s">
        <v>979</v>
      </c>
      <c r="M113" s="38"/>
      <c r="N113" s="38" t="s">
        <v>983</v>
      </c>
      <c r="O113" s="38"/>
    </row>
    <row r="114" spans="1:15" x14ac:dyDescent="0.2">
      <c r="A114" s="55">
        <f>IFERROR(RANK(B114,$B:$B,1),"")</f>
        <v>113</v>
      </c>
      <c r="B114" s="55">
        <f>IFERROR(SEARCH(Darbiniek!$C$2,C114)+ROW()/10000,IFERROR(SEARCH(Darbiniek!$C$2,D114)+ROW()/10000,IFERROR(SEARCH(Darbiniek!$C$2,F114)+ROW()/10000,IFERROR(SEARCH(Darbiniek!$C$2,H114)+ROW()/10000,IFERROR(SEARCH(Darbiniek!$C$2,J114)+ROW()/10000,IFERROR(SEARCH(Darbiniek!$C$2,G114)+ROW()/10000,""))))))</f>
        <v>1.0114000000000001</v>
      </c>
      <c r="C114" s="50" t="s">
        <v>424</v>
      </c>
      <c r="D114" s="50" t="s">
        <v>425</v>
      </c>
      <c r="E114" s="59">
        <v>19</v>
      </c>
      <c r="F114" s="60" t="s">
        <v>702</v>
      </c>
      <c r="G114" s="58" t="s">
        <v>292</v>
      </c>
      <c r="H114" s="58" t="s">
        <v>703</v>
      </c>
      <c r="I114" s="34" t="s">
        <v>704</v>
      </c>
      <c r="J114" s="44">
        <v>67012267</v>
      </c>
      <c r="K114" s="43"/>
      <c r="L114" s="43"/>
      <c r="M114" s="43"/>
      <c r="N114" s="43"/>
      <c r="O114" s="43"/>
    </row>
    <row r="115" spans="1:15" x14ac:dyDescent="0.2">
      <c r="A115" s="55">
        <f>IFERROR(RANK(B115,$B:$B,1),"")</f>
        <v>114</v>
      </c>
      <c r="B115" s="55">
        <f>IFERROR(SEARCH(Darbiniek!$C$2,C115)+ROW()/10000,IFERROR(SEARCH(Darbiniek!$C$2,D115)+ROW()/10000,IFERROR(SEARCH(Darbiniek!$C$2,F115)+ROW()/10000,IFERROR(SEARCH(Darbiniek!$C$2,H115)+ROW()/10000,IFERROR(SEARCH(Darbiniek!$C$2,J115)+ROW()/10000,IFERROR(SEARCH(Darbiniek!$C$2,G115)+ROW()/10000,""))))))</f>
        <v>1.0115000000000001</v>
      </c>
      <c r="C115" s="50" t="s">
        <v>424</v>
      </c>
      <c r="D115" s="50" t="s">
        <v>425</v>
      </c>
      <c r="E115" s="62"/>
      <c r="F115" s="60" t="s">
        <v>45</v>
      </c>
      <c r="G115" s="61"/>
      <c r="H115" s="58" t="s">
        <v>688</v>
      </c>
      <c r="I115" s="34" t="s">
        <v>689</v>
      </c>
      <c r="J115" s="42"/>
      <c r="K115" s="62"/>
      <c r="L115" s="62"/>
      <c r="M115" s="62"/>
      <c r="N115" s="62"/>
      <c r="O115" s="63"/>
    </row>
    <row r="116" spans="1:15" ht="38.25" x14ac:dyDescent="0.2">
      <c r="A116" s="55">
        <f>IFERROR(RANK(B116,$B:$B,1),"")</f>
        <v>115</v>
      </c>
      <c r="B116" s="55">
        <f>IFERROR(SEARCH(Darbiniek!$C$2,C116)+ROW()/10000,IFERROR(SEARCH(Darbiniek!$C$2,D116)+ROW()/10000,IFERROR(SEARCH(Darbiniek!$C$2,F116)+ROW()/10000,IFERROR(SEARCH(Darbiniek!$C$2,H116)+ROW()/10000,IFERROR(SEARCH(Darbiniek!$C$2,J116)+ROW()/10000,IFERROR(SEARCH(Darbiniek!$C$2,G116)+ROW()/10000,""))))))</f>
        <v>1.0116000000000001</v>
      </c>
      <c r="C116" s="50" t="s">
        <v>424</v>
      </c>
      <c r="D116" s="50" t="s">
        <v>425</v>
      </c>
      <c r="E116" s="59">
        <v>8</v>
      </c>
      <c r="F116" s="60" t="s">
        <v>612</v>
      </c>
      <c r="G116" s="58" t="s">
        <v>292</v>
      </c>
      <c r="H116" s="58" t="s">
        <v>396</v>
      </c>
      <c r="I116" s="34" t="s">
        <v>397</v>
      </c>
      <c r="J116" s="42">
        <v>67012586</v>
      </c>
      <c r="K116" s="43" t="s">
        <v>976</v>
      </c>
      <c r="L116" s="43"/>
      <c r="M116" s="43"/>
      <c r="N116" s="38" t="s">
        <v>981</v>
      </c>
      <c r="O116" s="63"/>
    </row>
    <row r="117" spans="1:15" ht="38.25" x14ac:dyDescent="0.2">
      <c r="A117" s="55">
        <f>IFERROR(RANK(B117,$B:$B,1),"")</f>
        <v>116</v>
      </c>
      <c r="B117" s="55">
        <f>IFERROR(SEARCH(Darbiniek!$C$2,C117)+ROW()/10000,IFERROR(SEARCH(Darbiniek!$C$2,D117)+ROW()/10000,IFERROR(SEARCH(Darbiniek!$C$2,F117)+ROW()/10000,IFERROR(SEARCH(Darbiniek!$C$2,H117)+ROW()/10000,IFERROR(SEARCH(Darbiniek!$C$2,J117)+ROW()/10000,IFERROR(SEARCH(Darbiniek!$C$2,G117)+ROW()/10000,""))))))</f>
        <v>1.0117</v>
      </c>
      <c r="C117" s="50" t="s">
        <v>424</v>
      </c>
      <c r="D117" s="50" t="s">
        <v>425</v>
      </c>
      <c r="E117" s="59">
        <v>12</v>
      </c>
      <c r="F117" s="60" t="s">
        <v>612</v>
      </c>
      <c r="G117" s="58" t="s">
        <v>292</v>
      </c>
      <c r="H117" s="58" t="s">
        <v>430</v>
      </c>
      <c r="I117" s="34" t="s">
        <v>431</v>
      </c>
      <c r="J117" s="41">
        <v>67012085</v>
      </c>
      <c r="K117" s="43" t="s">
        <v>976</v>
      </c>
      <c r="L117" s="43"/>
      <c r="M117" s="43"/>
      <c r="N117" s="38" t="s">
        <v>981</v>
      </c>
      <c r="O117" s="43"/>
    </row>
    <row r="118" spans="1:15" ht="38.25" x14ac:dyDescent="0.2">
      <c r="A118" s="55">
        <f>IFERROR(RANK(B118,$B:$B,1),"")</f>
        <v>117</v>
      </c>
      <c r="B118" s="55">
        <f>IFERROR(SEARCH(Darbiniek!$C$2,C118)+ROW()/10000,IFERROR(SEARCH(Darbiniek!$C$2,D118)+ROW()/10000,IFERROR(SEARCH(Darbiniek!$C$2,F118)+ROW()/10000,IFERROR(SEARCH(Darbiniek!$C$2,H118)+ROW()/10000,IFERROR(SEARCH(Darbiniek!$C$2,J118)+ROW()/10000,IFERROR(SEARCH(Darbiniek!$C$2,G118)+ROW()/10000,""))))))</f>
        <v>1.0118</v>
      </c>
      <c r="C118" s="50" t="s">
        <v>424</v>
      </c>
      <c r="D118" s="50" t="s">
        <v>425</v>
      </c>
      <c r="E118" s="59">
        <v>11</v>
      </c>
      <c r="F118" s="60" t="s">
        <v>612</v>
      </c>
      <c r="G118" s="58" t="s">
        <v>292</v>
      </c>
      <c r="H118" s="58" t="s">
        <v>541</v>
      </c>
      <c r="I118" s="34" t="s">
        <v>542</v>
      </c>
      <c r="J118" s="42">
        <v>67012074</v>
      </c>
      <c r="K118" s="43" t="s">
        <v>976</v>
      </c>
      <c r="L118" s="43"/>
      <c r="M118" s="43"/>
      <c r="N118" s="38" t="s">
        <v>981</v>
      </c>
      <c r="O118" s="63"/>
    </row>
    <row r="119" spans="1:15" ht="38.25" x14ac:dyDescent="0.2">
      <c r="A119" s="55">
        <f>IFERROR(RANK(B119,$B:$B,1),"")</f>
        <v>118</v>
      </c>
      <c r="B119" s="55">
        <f>IFERROR(SEARCH(Darbiniek!$C$2,C119)+ROW()/10000,IFERROR(SEARCH(Darbiniek!$C$2,D119)+ROW()/10000,IFERROR(SEARCH(Darbiniek!$C$2,F119)+ROW()/10000,IFERROR(SEARCH(Darbiniek!$C$2,H119)+ROW()/10000,IFERROR(SEARCH(Darbiniek!$C$2,J119)+ROW()/10000,IFERROR(SEARCH(Darbiniek!$C$2,G119)+ROW()/10000,""))))))</f>
        <v>1.0119</v>
      </c>
      <c r="C119" s="50" t="s">
        <v>424</v>
      </c>
      <c r="D119" s="50" t="s">
        <v>425</v>
      </c>
      <c r="E119" s="59">
        <v>19</v>
      </c>
      <c r="F119" s="60" t="s">
        <v>612</v>
      </c>
      <c r="G119" s="58" t="s">
        <v>292</v>
      </c>
      <c r="H119" s="58"/>
      <c r="I119" s="34"/>
      <c r="J119" s="42">
        <v>67012094</v>
      </c>
      <c r="K119" s="43" t="s">
        <v>976</v>
      </c>
      <c r="L119" s="43"/>
      <c r="M119" s="43"/>
      <c r="N119" s="38" t="s">
        <v>981</v>
      </c>
      <c r="O119" s="63"/>
    </row>
    <row r="120" spans="1:15" ht="38.25" x14ac:dyDescent="0.2">
      <c r="A120" s="55">
        <f>IFERROR(RANK(B120,$B:$B,1),"")</f>
        <v>119</v>
      </c>
      <c r="B120" s="55">
        <f>IFERROR(SEARCH(Darbiniek!$C$2,C120)+ROW()/10000,IFERROR(SEARCH(Darbiniek!$C$2,D120)+ROW()/10000,IFERROR(SEARCH(Darbiniek!$C$2,F120)+ROW()/10000,IFERROR(SEARCH(Darbiniek!$C$2,H120)+ROW()/10000,IFERROR(SEARCH(Darbiniek!$C$2,J120)+ROW()/10000,IFERROR(SEARCH(Darbiniek!$C$2,G120)+ROW()/10000,""))))))</f>
        <v>1.012</v>
      </c>
      <c r="C120" s="50" t="s">
        <v>424</v>
      </c>
      <c r="D120" s="50" t="s">
        <v>425</v>
      </c>
      <c r="E120" s="59">
        <v>20</v>
      </c>
      <c r="F120" s="60" t="s">
        <v>345</v>
      </c>
      <c r="G120" s="58" t="s">
        <v>292</v>
      </c>
      <c r="H120" s="58" t="s">
        <v>172</v>
      </c>
      <c r="I120" s="34" t="s">
        <v>390</v>
      </c>
      <c r="J120" s="42">
        <v>67012609</v>
      </c>
      <c r="K120" s="38" t="s">
        <v>978</v>
      </c>
      <c r="L120" s="38" t="s">
        <v>979</v>
      </c>
      <c r="M120" s="43"/>
      <c r="N120" s="38" t="s">
        <v>983</v>
      </c>
      <c r="O120" s="63"/>
    </row>
    <row r="121" spans="1:15" ht="38.25" x14ac:dyDescent="0.2">
      <c r="A121" s="55">
        <f>IFERROR(RANK(B121,$B:$B,1),"")</f>
        <v>120</v>
      </c>
      <c r="B121" s="55">
        <f>IFERROR(SEARCH(Darbiniek!$C$2,C121)+ROW()/10000,IFERROR(SEARCH(Darbiniek!$C$2,D121)+ROW()/10000,IFERROR(SEARCH(Darbiniek!$C$2,F121)+ROW()/10000,IFERROR(SEARCH(Darbiniek!$C$2,H121)+ROW()/10000,IFERROR(SEARCH(Darbiniek!$C$2,J121)+ROW()/10000,IFERROR(SEARCH(Darbiniek!$C$2,G121)+ROW()/10000,""))))))</f>
        <v>1.0121</v>
      </c>
      <c r="C121" s="50" t="s">
        <v>424</v>
      </c>
      <c r="D121" s="50" t="s">
        <v>425</v>
      </c>
      <c r="E121" s="59">
        <v>6</v>
      </c>
      <c r="F121" s="60" t="s">
        <v>346</v>
      </c>
      <c r="G121" s="58" t="s">
        <v>291</v>
      </c>
      <c r="H121" s="58" t="s">
        <v>617</v>
      </c>
      <c r="I121" s="34" t="s">
        <v>614</v>
      </c>
      <c r="J121" s="42">
        <v>67012397</v>
      </c>
      <c r="K121" s="43" t="s">
        <v>976</v>
      </c>
      <c r="L121" s="43"/>
      <c r="M121" s="43"/>
      <c r="N121" s="38" t="s">
        <v>981</v>
      </c>
      <c r="O121" s="43"/>
    </row>
    <row r="122" spans="1:15" ht="38.25" x14ac:dyDescent="0.2">
      <c r="A122" s="55">
        <f>IFERROR(RANK(B122,$B:$B,1),"")</f>
        <v>121</v>
      </c>
      <c r="B122" s="55">
        <f>IFERROR(SEARCH(Darbiniek!$C$2,C122)+ROW()/10000,IFERROR(SEARCH(Darbiniek!$C$2,D122)+ROW()/10000,IFERROR(SEARCH(Darbiniek!$C$2,F122)+ROW()/10000,IFERROR(SEARCH(Darbiniek!$C$2,H122)+ROW()/10000,IFERROR(SEARCH(Darbiniek!$C$2,J122)+ROW()/10000,IFERROR(SEARCH(Darbiniek!$C$2,G122)+ROW()/10000,""))))))</f>
        <v>1.0122</v>
      </c>
      <c r="C122" s="50" t="s">
        <v>424</v>
      </c>
      <c r="D122" s="50" t="s">
        <v>425</v>
      </c>
      <c r="E122" s="59">
        <v>4</v>
      </c>
      <c r="F122" s="60" t="s">
        <v>347</v>
      </c>
      <c r="G122" s="58" t="s">
        <v>291</v>
      </c>
      <c r="H122" s="58" t="s">
        <v>156</v>
      </c>
      <c r="I122" s="34" t="s">
        <v>157</v>
      </c>
      <c r="J122" s="42">
        <v>67012418</v>
      </c>
      <c r="K122" s="38" t="s">
        <v>978</v>
      </c>
      <c r="L122" s="38" t="s">
        <v>979</v>
      </c>
      <c r="M122" s="43"/>
      <c r="N122" s="38" t="s">
        <v>983</v>
      </c>
      <c r="O122" s="63"/>
    </row>
    <row r="123" spans="1:15" ht="39.75" x14ac:dyDescent="0.3">
      <c r="A123" s="55">
        <f>IFERROR(RANK(B123,$B:$B,1),"")</f>
        <v>122</v>
      </c>
      <c r="B123" s="55">
        <f>IFERROR(SEARCH(Darbiniek!$C$2,C123)+ROW()/10000,IFERROR(SEARCH(Darbiniek!$C$2,D123)+ROW()/10000,IFERROR(SEARCH(Darbiniek!$C$2,F123)+ROW()/10000,IFERROR(SEARCH(Darbiniek!$C$2,H123)+ROW()/10000,IFERROR(SEARCH(Darbiniek!$C$2,J123)+ROW()/10000,IFERROR(SEARCH(Darbiniek!$C$2,G123)+ROW()/10000,""))))))</f>
        <v>1.0123</v>
      </c>
      <c r="C123" s="50" t="s">
        <v>424</v>
      </c>
      <c r="D123" s="50" t="s">
        <v>425</v>
      </c>
      <c r="E123" s="59">
        <v>7</v>
      </c>
      <c r="F123" s="60" t="s">
        <v>347</v>
      </c>
      <c r="G123" s="58" t="s">
        <v>291</v>
      </c>
      <c r="H123" s="58" t="s">
        <v>730</v>
      </c>
      <c r="I123" s="89" t="s">
        <v>731</v>
      </c>
      <c r="J123" s="42">
        <v>67012674</v>
      </c>
      <c r="K123" s="38" t="s">
        <v>978</v>
      </c>
      <c r="L123" s="38" t="s">
        <v>979</v>
      </c>
      <c r="M123" s="62"/>
      <c r="N123" s="38" t="s">
        <v>983</v>
      </c>
      <c r="O123" s="63"/>
    </row>
    <row r="124" spans="1:15" ht="39.75" x14ac:dyDescent="0.3">
      <c r="A124" s="55">
        <f>IFERROR(RANK(B124,$B:$B,1),"")</f>
        <v>123</v>
      </c>
      <c r="B124" s="55">
        <f>IFERROR(SEARCH(Darbiniek!$C$2,C124)+ROW()/10000,IFERROR(SEARCH(Darbiniek!$C$2,D124)+ROW()/10000,IFERROR(SEARCH(Darbiniek!$C$2,F124)+ROW()/10000,IFERROR(SEARCH(Darbiniek!$C$2,H124)+ROW()/10000,IFERROR(SEARCH(Darbiniek!$C$2,J124)+ROW()/10000,IFERROR(SEARCH(Darbiniek!$C$2,G124)+ROW()/10000,""))))))</f>
        <v>1.0124</v>
      </c>
      <c r="C124" s="50" t="s">
        <v>424</v>
      </c>
      <c r="D124" s="50" t="s">
        <v>425</v>
      </c>
      <c r="E124" s="59">
        <v>7</v>
      </c>
      <c r="F124" s="60" t="s">
        <v>347</v>
      </c>
      <c r="G124" s="58" t="s">
        <v>291</v>
      </c>
      <c r="H124" s="58"/>
      <c r="I124" s="89"/>
      <c r="J124" s="41">
        <v>67012381</v>
      </c>
      <c r="K124" s="38" t="s">
        <v>978</v>
      </c>
      <c r="L124" s="38" t="s">
        <v>979</v>
      </c>
      <c r="M124" s="43"/>
      <c r="N124" s="38" t="s">
        <v>983</v>
      </c>
      <c r="O124" s="63"/>
    </row>
    <row r="125" spans="1:15" ht="39.75" x14ac:dyDescent="0.3">
      <c r="A125" s="55">
        <f>IFERROR(RANK(B125,$B:$B,1),"")</f>
        <v>124</v>
      </c>
      <c r="B125" s="55">
        <f>IFERROR(SEARCH(Darbiniek!$C$2,C125)+ROW()/10000,IFERROR(SEARCH(Darbiniek!$C$2,D125)+ROW()/10000,IFERROR(SEARCH(Darbiniek!$C$2,F125)+ROW()/10000,IFERROR(SEARCH(Darbiniek!$C$2,H125)+ROW()/10000,IFERROR(SEARCH(Darbiniek!$C$2,J125)+ROW()/10000,IFERROR(SEARCH(Darbiniek!$C$2,G125)+ROW()/10000,""))))))</f>
        <v>1.0125</v>
      </c>
      <c r="C125" s="50" t="s">
        <v>424</v>
      </c>
      <c r="D125" s="50" t="s">
        <v>425</v>
      </c>
      <c r="E125" s="59">
        <v>5</v>
      </c>
      <c r="F125" s="60" t="s">
        <v>349</v>
      </c>
      <c r="G125" s="58" t="s">
        <v>293</v>
      </c>
      <c r="H125" s="58" t="s">
        <v>558</v>
      </c>
      <c r="I125" s="89" t="s">
        <v>559</v>
      </c>
      <c r="J125" s="42">
        <v>67012406</v>
      </c>
      <c r="K125" s="43" t="s">
        <v>976</v>
      </c>
      <c r="L125" s="43"/>
      <c r="M125" s="43"/>
      <c r="N125" s="38" t="s">
        <v>981</v>
      </c>
      <c r="O125" s="43"/>
    </row>
    <row r="126" spans="1:15" ht="78" x14ac:dyDescent="0.3">
      <c r="A126" s="55">
        <f>IFERROR(RANK(B126,$B:$B,1),"")</f>
        <v>125</v>
      </c>
      <c r="B126" s="55">
        <f>IFERROR(SEARCH(Darbiniek!$C$2,C126)+ROW()/10000,IFERROR(SEARCH(Darbiniek!$C$2,D126)+ROW()/10000,IFERROR(SEARCH(Darbiniek!$C$2,F126)+ROW()/10000,IFERROR(SEARCH(Darbiniek!$C$2,H126)+ROW()/10000,IFERROR(SEARCH(Darbiniek!$C$2,J126)+ROW()/10000,IFERROR(SEARCH(Darbiniek!$C$2,G126)+ROW()/10000,""))))))</f>
        <v>1.0125999999999999</v>
      </c>
      <c r="C126" s="50" t="s">
        <v>424</v>
      </c>
      <c r="D126" s="50" t="s">
        <v>425</v>
      </c>
      <c r="E126" s="56">
        <v>2</v>
      </c>
      <c r="F126" s="57" t="s">
        <v>350</v>
      </c>
      <c r="G126" s="50" t="s">
        <v>293</v>
      </c>
      <c r="H126" s="58" t="s">
        <v>818</v>
      </c>
      <c r="I126" s="89" t="s">
        <v>819</v>
      </c>
      <c r="J126" s="42">
        <v>67012671</v>
      </c>
      <c r="K126" s="38" t="s">
        <v>988</v>
      </c>
      <c r="L126" s="38" t="s">
        <v>989</v>
      </c>
      <c r="M126" s="38" t="s">
        <v>989</v>
      </c>
      <c r="N126" s="38" t="s">
        <v>989</v>
      </c>
      <c r="O126" s="38" t="s">
        <v>990</v>
      </c>
    </row>
    <row r="127" spans="1:15" ht="76.5" x14ac:dyDescent="0.2">
      <c r="A127" s="55">
        <f>IFERROR(RANK(B127,$B:$B,1),"")</f>
        <v>126</v>
      </c>
      <c r="B127" s="55">
        <f>IFERROR(SEARCH(Darbiniek!$C$2,C127)+ROW()/10000,IFERROR(SEARCH(Darbiniek!$C$2,D127)+ROW()/10000,IFERROR(SEARCH(Darbiniek!$C$2,F127)+ROW()/10000,IFERROR(SEARCH(Darbiniek!$C$2,H127)+ROW()/10000,IFERROR(SEARCH(Darbiniek!$C$2,J127)+ROW()/10000,IFERROR(SEARCH(Darbiniek!$C$2,G127)+ROW()/10000,""))))))</f>
        <v>1.0126999999999999</v>
      </c>
      <c r="C127" s="50" t="s">
        <v>424</v>
      </c>
      <c r="D127" s="50" t="s">
        <v>425</v>
      </c>
      <c r="E127" s="59">
        <v>23</v>
      </c>
      <c r="F127" s="60" t="s">
        <v>350</v>
      </c>
      <c r="G127" s="58" t="s">
        <v>293</v>
      </c>
      <c r="H127" s="58" t="s">
        <v>158</v>
      </c>
      <c r="I127" s="34" t="s">
        <v>159</v>
      </c>
      <c r="J127" s="42">
        <v>67012684</v>
      </c>
      <c r="K127" s="38" t="s">
        <v>988</v>
      </c>
      <c r="L127" s="38" t="s">
        <v>989</v>
      </c>
      <c r="M127" s="38" t="s">
        <v>989</v>
      </c>
      <c r="N127" s="38" t="s">
        <v>989</v>
      </c>
      <c r="O127" s="38" t="s">
        <v>990</v>
      </c>
    </row>
    <row r="128" spans="1:15" ht="76.5" x14ac:dyDescent="0.2">
      <c r="A128" s="55">
        <f>IFERROR(RANK(B128,$B:$B,1),"")</f>
        <v>127</v>
      </c>
      <c r="B128" s="55">
        <f>IFERROR(SEARCH(Darbiniek!$C$2,C128)+ROW()/10000,IFERROR(SEARCH(Darbiniek!$C$2,D128)+ROW()/10000,IFERROR(SEARCH(Darbiniek!$C$2,F128)+ROW()/10000,IFERROR(SEARCH(Darbiniek!$C$2,H128)+ROW()/10000,IFERROR(SEARCH(Darbiniek!$C$2,J128)+ROW()/10000,IFERROR(SEARCH(Darbiniek!$C$2,G128)+ROW()/10000,""))))))</f>
        <v>1.0127999999999999</v>
      </c>
      <c r="C128" s="50" t="s">
        <v>424</v>
      </c>
      <c r="D128" s="50" t="s">
        <v>425</v>
      </c>
      <c r="E128" s="56">
        <v>1</v>
      </c>
      <c r="F128" s="57" t="s">
        <v>350</v>
      </c>
      <c r="G128" s="50" t="s">
        <v>293</v>
      </c>
      <c r="H128" s="50" t="s">
        <v>615</v>
      </c>
      <c r="I128" s="34" t="s">
        <v>616</v>
      </c>
      <c r="J128" s="40">
        <v>67012771</v>
      </c>
      <c r="K128" s="38" t="s">
        <v>988</v>
      </c>
      <c r="L128" s="38" t="s">
        <v>989</v>
      </c>
      <c r="M128" s="38" t="s">
        <v>989</v>
      </c>
      <c r="N128" s="38" t="s">
        <v>989</v>
      </c>
      <c r="O128" s="38" t="s">
        <v>990</v>
      </c>
    </row>
    <row r="129" spans="1:16" ht="76.5" x14ac:dyDescent="0.2">
      <c r="A129" s="55">
        <f>IFERROR(RANK(B129,$B:$B,1),"")</f>
        <v>128</v>
      </c>
      <c r="B129" s="55">
        <f>IFERROR(SEARCH(Darbiniek!$C$2,C129)+ROW()/10000,IFERROR(SEARCH(Darbiniek!$C$2,D129)+ROW()/10000,IFERROR(SEARCH(Darbiniek!$C$2,F129)+ROW()/10000,IFERROR(SEARCH(Darbiniek!$C$2,H129)+ROW()/10000,IFERROR(SEARCH(Darbiniek!$C$2,J129)+ROW()/10000,IFERROR(SEARCH(Darbiniek!$C$2,G129)+ROW()/10000,""))))))</f>
        <v>1.0128999999999999</v>
      </c>
      <c r="C129" s="50" t="s">
        <v>424</v>
      </c>
      <c r="D129" s="50" t="s">
        <v>425</v>
      </c>
      <c r="E129" s="59">
        <v>3</v>
      </c>
      <c r="F129" s="60" t="s">
        <v>350</v>
      </c>
      <c r="G129" s="58" t="s">
        <v>293</v>
      </c>
      <c r="H129" s="58" t="s">
        <v>394</v>
      </c>
      <c r="I129" s="34" t="s">
        <v>395</v>
      </c>
      <c r="J129" s="42">
        <v>67012894</v>
      </c>
      <c r="K129" s="38" t="s">
        <v>988</v>
      </c>
      <c r="L129" s="38" t="s">
        <v>989</v>
      </c>
      <c r="M129" s="38" t="s">
        <v>989</v>
      </c>
      <c r="N129" s="38" t="s">
        <v>989</v>
      </c>
      <c r="O129" s="38" t="s">
        <v>990</v>
      </c>
    </row>
    <row r="130" spans="1:16" ht="78" x14ac:dyDescent="0.3">
      <c r="A130" s="55">
        <f>IFERROR(RANK(B130,$B:$B,1),"")</f>
        <v>129</v>
      </c>
      <c r="B130" s="55">
        <f>IFERROR(SEARCH(Darbiniek!$C$2,C130)+ROW()/10000,IFERROR(SEARCH(Darbiniek!$C$2,D130)+ROW()/10000,IFERROR(SEARCH(Darbiniek!$C$2,F130)+ROW()/10000,IFERROR(SEARCH(Darbiniek!$C$2,H130)+ROW()/10000,IFERROR(SEARCH(Darbiniek!$C$2,J130)+ROW()/10000,IFERROR(SEARCH(Darbiniek!$C$2,G130)+ROW()/10000,""))))))</f>
        <v>1.0129999999999999</v>
      </c>
      <c r="C130" s="50" t="s">
        <v>424</v>
      </c>
      <c r="D130" s="50" t="s">
        <v>425</v>
      </c>
      <c r="E130" s="59">
        <v>2</v>
      </c>
      <c r="F130" s="60" t="s">
        <v>350</v>
      </c>
      <c r="G130" s="58" t="s">
        <v>293</v>
      </c>
      <c r="H130" s="58" t="s">
        <v>820</v>
      </c>
      <c r="I130" s="89" t="s">
        <v>821</v>
      </c>
      <c r="J130" s="42">
        <v>67012416</v>
      </c>
      <c r="K130" s="38" t="s">
        <v>988</v>
      </c>
      <c r="L130" s="38" t="s">
        <v>989</v>
      </c>
      <c r="M130" s="38" t="s">
        <v>989</v>
      </c>
      <c r="N130" s="38" t="s">
        <v>989</v>
      </c>
      <c r="O130" s="38" t="s">
        <v>990</v>
      </c>
    </row>
    <row r="131" spans="1:16" ht="76.5" x14ac:dyDescent="0.2">
      <c r="A131" s="55">
        <f>IFERROR(RANK(B131,$B:$B,1),"")</f>
        <v>130</v>
      </c>
      <c r="B131" s="55">
        <f>IFERROR(SEARCH(Darbiniek!$C$2,C131)+ROW()/10000,IFERROR(SEARCH(Darbiniek!$C$2,D131)+ROW()/10000,IFERROR(SEARCH(Darbiniek!$C$2,F131)+ROW()/10000,IFERROR(SEARCH(Darbiniek!$C$2,H131)+ROW()/10000,IFERROR(SEARCH(Darbiniek!$C$2,J131)+ROW()/10000,IFERROR(SEARCH(Darbiniek!$C$2,G131)+ROW()/10000,""))))))</f>
        <v>1.0131000000000001</v>
      </c>
      <c r="C131" s="50" t="s">
        <v>424</v>
      </c>
      <c r="D131" s="50" t="s">
        <v>425</v>
      </c>
      <c r="E131" s="59">
        <v>23</v>
      </c>
      <c r="F131" s="60" t="s">
        <v>350</v>
      </c>
      <c r="G131" s="58" t="s">
        <v>293</v>
      </c>
      <c r="H131" s="58" t="s">
        <v>444</v>
      </c>
      <c r="I131" s="34" t="s">
        <v>445</v>
      </c>
      <c r="J131" s="42">
        <v>67012077</v>
      </c>
      <c r="K131" s="38" t="s">
        <v>988</v>
      </c>
      <c r="L131" s="38" t="s">
        <v>989</v>
      </c>
      <c r="M131" s="38" t="s">
        <v>989</v>
      </c>
      <c r="N131" s="38" t="s">
        <v>989</v>
      </c>
      <c r="O131" s="38" t="s">
        <v>990</v>
      </c>
    </row>
    <row r="132" spans="1:16" ht="76.5" x14ac:dyDescent="0.2">
      <c r="A132" s="55">
        <f>IFERROR(RANK(B132,$B:$B,1),"")</f>
        <v>131</v>
      </c>
      <c r="B132" s="55">
        <f>IFERROR(SEARCH(Darbiniek!$C$2,C132)+ROW()/10000,IFERROR(SEARCH(Darbiniek!$C$2,D132)+ROW()/10000,IFERROR(SEARCH(Darbiniek!$C$2,F132)+ROW()/10000,IFERROR(SEARCH(Darbiniek!$C$2,H132)+ROW()/10000,IFERROR(SEARCH(Darbiniek!$C$2,J132)+ROW()/10000,IFERROR(SEARCH(Darbiniek!$C$2,G132)+ROW()/10000,""))))))</f>
        <v>1.0132000000000001</v>
      </c>
      <c r="C132" s="50" t="s">
        <v>424</v>
      </c>
      <c r="D132" s="50" t="s">
        <v>425</v>
      </c>
      <c r="E132" s="59">
        <v>22</v>
      </c>
      <c r="F132" s="60" t="s">
        <v>350</v>
      </c>
      <c r="G132" s="58" t="s">
        <v>293</v>
      </c>
      <c r="H132" s="50" t="s">
        <v>556</v>
      </c>
      <c r="I132" s="34" t="s">
        <v>557</v>
      </c>
      <c r="J132" s="42">
        <v>67012076</v>
      </c>
      <c r="K132" s="38" t="s">
        <v>988</v>
      </c>
      <c r="L132" s="38" t="s">
        <v>989</v>
      </c>
      <c r="M132" s="38" t="s">
        <v>989</v>
      </c>
      <c r="N132" s="38" t="s">
        <v>989</v>
      </c>
      <c r="O132" s="38" t="s">
        <v>990</v>
      </c>
    </row>
    <row r="133" spans="1:16" ht="78" x14ac:dyDescent="0.3">
      <c r="A133" s="55">
        <f>IFERROR(RANK(B133,$B:$B,1),"")</f>
        <v>132</v>
      </c>
      <c r="B133" s="55">
        <f>IFERROR(SEARCH(Darbiniek!$C$2,C133)+ROW()/10000,IFERROR(SEARCH(Darbiniek!$C$2,D133)+ROW()/10000,IFERROR(SEARCH(Darbiniek!$C$2,F133)+ROW()/10000,IFERROR(SEARCH(Darbiniek!$C$2,H133)+ROW()/10000,IFERROR(SEARCH(Darbiniek!$C$2,J133)+ROW()/10000,IFERROR(SEARCH(Darbiniek!$C$2,G133)+ROW()/10000,""))))))</f>
        <v>1.0133000000000001</v>
      </c>
      <c r="C133" s="50" t="s">
        <v>424</v>
      </c>
      <c r="D133" s="50" t="s">
        <v>425</v>
      </c>
      <c r="E133" s="59">
        <v>22</v>
      </c>
      <c r="F133" s="60" t="s">
        <v>350</v>
      </c>
      <c r="G133" s="58" t="s">
        <v>293</v>
      </c>
      <c r="H133" s="58"/>
      <c r="I133" s="89"/>
      <c r="J133" s="42">
        <v>67012817</v>
      </c>
      <c r="K133" s="38" t="s">
        <v>988</v>
      </c>
      <c r="L133" s="38" t="s">
        <v>989</v>
      </c>
      <c r="M133" s="38" t="s">
        <v>989</v>
      </c>
      <c r="N133" s="38" t="s">
        <v>989</v>
      </c>
      <c r="O133" s="38" t="s">
        <v>990</v>
      </c>
    </row>
    <row r="134" spans="1:16" ht="25.5" x14ac:dyDescent="0.2">
      <c r="A134" s="55">
        <f>IFERROR(RANK(B134,$B:$B,1),"")</f>
        <v>133</v>
      </c>
      <c r="B134" s="55">
        <f>IFERROR(SEARCH(Darbiniek!$C$2,C134)+ROW()/10000,IFERROR(SEARCH(Darbiniek!$C$2,D134)+ROW()/10000,IFERROR(SEARCH(Darbiniek!$C$2,F134)+ROW()/10000,IFERROR(SEARCH(Darbiniek!$C$2,H134)+ROW()/10000,IFERROR(SEARCH(Darbiniek!$C$2,J134)+ROW()/10000,IFERROR(SEARCH(Darbiniek!$C$2,G134)+ROW()/10000,""))))))</f>
        <v>1.0134000000000001</v>
      </c>
      <c r="C134" s="50" t="s">
        <v>423</v>
      </c>
      <c r="D134" s="50" t="s">
        <v>506</v>
      </c>
      <c r="E134" s="56">
        <v>1</v>
      </c>
      <c r="F134" s="57" t="s">
        <v>112</v>
      </c>
      <c r="G134" s="50"/>
      <c r="H134" s="50" t="s">
        <v>164</v>
      </c>
      <c r="I134" s="34" t="s">
        <v>165</v>
      </c>
      <c r="J134" s="40">
        <v>67037470</v>
      </c>
      <c r="K134" s="38" t="s">
        <v>536</v>
      </c>
      <c r="L134" s="38"/>
      <c r="M134" s="38"/>
      <c r="N134" s="38"/>
      <c r="O134" s="38"/>
    </row>
    <row r="135" spans="1:16" ht="76.5" x14ac:dyDescent="0.2">
      <c r="A135" s="55">
        <f>IFERROR(RANK(B135,$B:$B,1),"")</f>
        <v>134</v>
      </c>
      <c r="B135" s="55">
        <f>IFERROR(SEARCH(Darbiniek!$C$2,C135)+ROW()/10000,IFERROR(SEARCH(Darbiniek!$C$2,D135)+ROW()/10000,IFERROR(SEARCH(Darbiniek!$C$2,F135)+ROW()/10000,IFERROR(SEARCH(Darbiniek!$C$2,H135)+ROW()/10000,IFERROR(SEARCH(Darbiniek!$C$2,J135)+ROW()/10000,IFERROR(SEARCH(Darbiniek!$C$2,G135)+ROW()/10000,""))))))</f>
        <v>1.0135000000000001</v>
      </c>
      <c r="C135" s="50" t="s">
        <v>423</v>
      </c>
      <c r="D135" s="50" t="s">
        <v>506</v>
      </c>
      <c r="E135" s="56" t="s">
        <v>303</v>
      </c>
      <c r="F135" s="57" t="s">
        <v>593</v>
      </c>
      <c r="G135" s="50" t="s">
        <v>293</v>
      </c>
      <c r="I135" s="79"/>
      <c r="J135" s="33">
        <v>67181436</v>
      </c>
      <c r="K135" s="38" t="s">
        <v>988</v>
      </c>
      <c r="L135" s="38" t="s">
        <v>989</v>
      </c>
      <c r="M135" s="38" t="s">
        <v>989</v>
      </c>
      <c r="N135" s="38" t="s">
        <v>989</v>
      </c>
      <c r="O135" s="38" t="s">
        <v>990</v>
      </c>
    </row>
    <row r="136" spans="1:16" ht="25.5" x14ac:dyDescent="0.2">
      <c r="A136" s="55">
        <f>IFERROR(RANK(B136,$B:$B,1),"")</f>
        <v>135</v>
      </c>
      <c r="B136" s="55">
        <f>IFERROR(SEARCH(Darbiniek!$C$2,C136)+ROW()/10000,IFERROR(SEARCH(Darbiniek!$C$2,D136)+ROW()/10000,IFERROR(SEARCH(Darbiniek!$C$2,F136)+ROW()/10000,IFERROR(SEARCH(Darbiniek!$C$2,H136)+ROW()/10000,IFERROR(SEARCH(Darbiniek!$C$2,J136)+ROW()/10000,IFERROR(SEARCH(Darbiniek!$C$2,G136)+ROW()/10000,""))))))</f>
        <v>1.0136000000000001</v>
      </c>
      <c r="C136" s="50" t="s">
        <v>423</v>
      </c>
      <c r="D136" s="50" t="s">
        <v>506</v>
      </c>
      <c r="E136" s="56">
        <v>4</v>
      </c>
      <c r="F136" s="57" t="s">
        <v>702</v>
      </c>
      <c r="G136" s="50" t="s">
        <v>292</v>
      </c>
      <c r="H136" s="50" t="s">
        <v>785</v>
      </c>
      <c r="I136" s="34" t="s">
        <v>786</v>
      </c>
      <c r="J136" s="33">
        <v>67026839</v>
      </c>
      <c r="K136" s="38" t="s">
        <v>284</v>
      </c>
      <c r="L136" s="38"/>
      <c r="M136" s="38"/>
      <c r="N136" s="38" t="s">
        <v>286</v>
      </c>
      <c r="O136" s="38"/>
    </row>
    <row r="137" spans="1:16" x14ac:dyDescent="0.2">
      <c r="A137" s="55">
        <f>IFERROR(RANK(B137,$B:$B,1),"")</f>
        <v>136</v>
      </c>
      <c r="B137" s="55">
        <f>IFERROR(SEARCH(Darbiniek!$C$2,C137)+ROW()/10000,IFERROR(SEARCH(Darbiniek!$C$2,D137)+ROW()/10000,IFERROR(SEARCH(Darbiniek!$C$2,F137)+ROW()/10000,IFERROR(SEARCH(Darbiniek!$C$2,H137)+ROW()/10000,IFERROR(SEARCH(Darbiniek!$C$2,J137)+ROW()/10000,IFERROR(SEARCH(Darbiniek!$C$2,G137)+ROW()/10000,""))))))</f>
        <v>1.0137</v>
      </c>
      <c r="C137" s="50" t="s">
        <v>423</v>
      </c>
      <c r="D137" s="50" t="s">
        <v>506</v>
      </c>
      <c r="E137" s="56" t="s">
        <v>303</v>
      </c>
      <c r="F137" s="57" t="s">
        <v>45</v>
      </c>
      <c r="G137" s="50"/>
      <c r="H137" s="50" t="s">
        <v>779</v>
      </c>
      <c r="I137" s="34" t="s">
        <v>780</v>
      </c>
      <c r="J137" s="33"/>
      <c r="K137" s="38"/>
      <c r="L137" s="38"/>
      <c r="M137" s="38"/>
      <c r="N137" s="38"/>
      <c r="O137" s="38"/>
    </row>
    <row r="138" spans="1:16" ht="39.75" x14ac:dyDescent="0.3">
      <c r="A138" s="55">
        <f>IFERROR(RANK(B138,$B:$B,1),"")</f>
        <v>137</v>
      </c>
      <c r="B138" s="55">
        <f>IFERROR(SEARCH(Darbiniek!$C$2,C138)+ROW()/10000,IFERROR(SEARCH(Darbiniek!$C$2,D138)+ROW()/10000,IFERROR(SEARCH(Darbiniek!$C$2,F138)+ROW()/10000,IFERROR(SEARCH(Darbiniek!$C$2,H138)+ROW()/10000,IFERROR(SEARCH(Darbiniek!$C$2,J138)+ROW()/10000,IFERROR(SEARCH(Darbiniek!$C$2,G138)+ROW()/10000,""))))))</f>
        <v>1.0138</v>
      </c>
      <c r="C138" s="50" t="s">
        <v>423</v>
      </c>
      <c r="D138" s="50" t="s">
        <v>506</v>
      </c>
      <c r="E138" s="56">
        <v>6</v>
      </c>
      <c r="F138" s="76" t="s">
        <v>343</v>
      </c>
      <c r="G138" s="50" t="s">
        <v>292</v>
      </c>
      <c r="H138" s="50" t="s">
        <v>938</v>
      </c>
      <c r="I138" s="89" t="s">
        <v>939</v>
      </c>
      <c r="J138" s="33">
        <v>67181073</v>
      </c>
      <c r="K138" s="43" t="s">
        <v>976</v>
      </c>
      <c r="L138" s="38"/>
      <c r="M138" s="38"/>
      <c r="N138" s="38" t="s">
        <v>981</v>
      </c>
      <c r="O138" s="38"/>
    </row>
    <row r="139" spans="1:16" ht="38.25" x14ac:dyDescent="0.2">
      <c r="A139" s="55">
        <f>IFERROR(RANK(B139,$B:$B,1),"")</f>
        <v>138</v>
      </c>
      <c r="B139" s="55">
        <f>IFERROR(SEARCH(Darbiniek!$C$2,C139)+ROW()/10000,IFERROR(SEARCH(Darbiniek!$C$2,D139)+ROW()/10000,IFERROR(SEARCH(Darbiniek!$C$2,F139)+ROW()/10000,IFERROR(SEARCH(Darbiniek!$C$2,H139)+ROW()/10000,IFERROR(SEARCH(Darbiniek!$C$2,J139)+ROW()/10000,IFERROR(SEARCH(Darbiniek!$C$2,G139)+ROW()/10000,""))))))</f>
        <v>1.0139</v>
      </c>
      <c r="C139" s="50" t="s">
        <v>423</v>
      </c>
      <c r="D139" s="50" t="s">
        <v>506</v>
      </c>
      <c r="E139" s="56">
        <v>5</v>
      </c>
      <c r="F139" s="57" t="s">
        <v>612</v>
      </c>
      <c r="G139" s="50" t="s">
        <v>292</v>
      </c>
      <c r="H139" s="50" t="s">
        <v>406</v>
      </c>
      <c r="I139" s="35" t="s">
        <v>407</v>
      </c>
      <c r="J139" s="45">
        <v>67037475</v>
      </c>
      <c r="K139" s="43" t="s">
        <v>976</v>
      </c>
      <c r="L139" s="38"/>
      <c r="M139" s="38"/>
      <c r="N139" s="38" t="s">
        <v>981</v>
      </c>
      <c r="O139" s="38"/>
    </row>
    <row r="140" spans="1:16" ht="38.25" x14ac:dyDescent="0.2">
      <c r="A140" s="55">
        <f>IFERROR(RANK(B140,$B:$B,1),"")</f>
        <v>139</v>
      </c>
      <c r="B140" s="55">
        <f>IFERROR(SEARCH(Darbiniek!$C$2,C140)+ROW()/10000,IFERROR(SEARCH(Darbiniek!$C$2,D140)+ROW()/10000,IFERROR(SEARCH(Darbiniek!$C$2,F140)+ROW()/10000,IFERROR(SEARCH(Darbiniek!$C$2,H140)+ROW()/10000,IFERROR(SEARCH(Darbiniek!$C$2,J140)+ROW()/10000,IFERROR(SEARCH(Darbiniek!$C$2,G140)+ROW()/10000,""))))))</f>
        <v>1.014</v>
      </c>
      <c r="C140" s="50" t="s">
        <v>423</v>
      </c>
      <c r="D140" s="50" t="s">
        <v>506</v>
      </c>
      <c r="E140" s="56">
        <v>4</v>
      </c>
      <c r="F140" s="57" t="s">
        <v>612</v>
      </c>
      <c r="G140" s="50" t="s">
        <v>292</v>
      </c>
      <c r="H140" s="50" t="s">
        <v>865</v>
      </c>
      <c r="I140" s="34" t="s">
        <v>866</v>
      </c>
      <c r="J140" s="33">
        <v>67105584</v>
      </c>
      <c r="K140" s="43" t="s">
        <v>976</v>
      </c>
      <c r="L140" s="38"/>
      <c r="M140" s="38"/>
      <c r="N140" s="38" t="s">
        <v>981</v>
      </c>
      <c r="O140" s="38"/>
    </row>
    <row r="141" spans="1:16" ht="38.25" x14ac:dyDescent="0.2">
      <c r="A141" s="55">
        <f>IFERROR(RANK(B141,$B:$B,1),"")</f>
        <v>140</v>
      </c>
      <c r="B141" s="55">
        <f>IFERROR(SEARCH(Darbiniek!$C$2,C141)+ROW()/10000,IFERROR(SEARCH(Darbiniek!$C$2,D141)+ROW()/10000,IFERROR(SEARCH(Darbiniek!$C$2,F141)+ROW()/10000,IFERROR(SEARCH(Darbiniek!$C$2,H141)+ROW()/10000,IFERROR(SEARCH(Darbiniek!$C$2,J141)+ROW()/10000,IFERROR(SEARCH(Darbiniek!$C$2,G141)+ROW()/10000,""))))))</f>
        <v>1.0141</v>
      </c>
      <c r="C141" s="50" t="s">
        <v>423</v>
      </c>
      <c r="D141" s="50" t="s">
        <v>506</v>
      </c>
      <c r="E141" s="56">
        <v>5</v>
      </c>
      <c r="F141" s="57" t="s">
        <v>612</v>
      </c>
      <c r="G141" s="50" t="s">
        <v>292</v>
      </c>
      <c r="H141" s="50" t="s">
        <v>720</v>
      </c>
      <c r="I141" s="35" t="s">
        <v>719</v>
      </c>
      <c r="J141" s="37">
        <v>67037683</v>
      </c>
      <c r="K141" s="43" t="s">
        <v>976</v>
      </c>
      <c r="L141" s="38"/>
      <c r="M141" s="38"/>
      <c r="N141" s="38" t="s">
        <v>981</v>
      </c>
      <c r="O141" s="38"/>
    </row>
    <row r="142" spans="1:16" ht="38.25" x14ac:dyDescent="0.2">
      <c r="A142" s="55">
        <f>IFERROR(RANK(B142,$B:$B,1),"")</f>
        <v>141</v>
      </c>
      <c r="B142" s="55">
        <f>IFERROR(SEARCH(Darbiniek!$C$2,C142)+ROW()/10000,IFERROR(SEARCH(Darbiniek!$C$2,D142)+ROW()/10000,IFERROR(SEARCH(Darbiniek!$C$2,F142)+ROW()/10000,IFERROR(SEARCH(Darbiniek!$C$2,H142)+ROW()/10000,IFERROR(SEARCH(Darbiniek!$C$2,J142)+ROW()/10000,IFERROR(SEARCH(Darbiniek!$C$2,G142)+ROW()/10000,""))))))</f>
        <v>1.0142</v>
      </c>
      <c r="C142" s="50" t="s">
        <v>423</v>
      </c>
      <c r="D142" s="50" t="s">
        <v>506</v>
      </c>
      <c r="E142" s="56">
        <v>5</v>
      </c>
      <c r="F142" s="57" t="s">
        <v>612</v>
      </c>
      <c r="G142" s="50" t="s">
        <v>292</v>
      </c>
      <c r="H142" s="50"/>
      <c r="I142" s="33"/>
      <c r="J142" s="33">
        <v>67037867</v>
      </c>
      <c r="K142" s="43" t="s">
        <v>976</v>
      </c>
      <c r="L142" s="38"/>
      <c r="M142" s="38"/>
      <c r="N142" s="38" t="s">
        <v>981</v>
      </c>
      <c r="O142" s="38"/>
      <c r="P142" s="28"/>
    </row>
    <row r="143" spans="1:16" ht="38.25" x14ac:dyDescent="0.2">
      <c r="A143" s="55">
        <f>IFERROR(RANK(B143,$B:$B,1),"")</f>
        <v>142</v>
      </c>
      <c r="B143" s="55">
        <f>IFERROR(SEARCH(Darbiniek!$C$2,C143)+ROW()/10000,IFERROR(SEARCH(Darbiniek!$C$2,D143)+ROW()/10000,IFERROR(SEARCH(Darbiniek!$C$2,F143)+ROW()/10000,IFERROR(SEARCH(Darbiniek!$C$2,H143)+ROW()/10000,IFERROR(SEARCH(Darbiniek!$C$2,J143)+ROW()/10000,IFERROR(SEARCH(Darbiniek!$C$2,G143)+ROW()/10000,""))))))</f>
        <v>1.0143</v>
      </c>
      <c r="C143" s="50" t="s">
        <v>423</v>
      </c>
      <c r="D143" s="50" t="s">
        <v>506</v>
      </c>
      <c r="E143" s="56" t="s">
        <v>304</v>
      </c>
      <c r="F143" s="57" t="s">
        <v>345</v>
      </c>
      <c r="G143" s="50" t="s">
        <v>292</v>
      </c>
      <c r="H143" s="50" t="s">
        <v>168</v>
      </c>
      <c r="I143" s="34" t="s">
        <v>169</v>
      </c>
      <c r="J143" s="33">
        <v>67037438</v>
      </c>
      <c r="K143" s="38" t="s">
        <v>978</v>
      </c>
      <c r="L143" s="38" t="s">
        <v>979</v>
      </c>
      <c r="M143" s="38"/>
      <c r="N143" s="38" t="s">
        <v>983</v>
      </c>
      <c r="O143" s="38"/>
    </row>
    <row r="144" spans="1:16" ht="38.25" x14ac:dyDescent="0.2">
      <c r="A144" s="55">
        <f>IFERROR(RANK(B144,$B:$B,1),"")</f>
        <v>143</v>
      </c>
      <c r="B144" s="55">
        <f>IFERROR(SEARCH(Darbiniek!$C$2,C144)+ROW()/10000,IFERROR(SEARCH(Darbiniek!$C$2,D144)+ROW()/10000,IFERROR(SEARCH(Darbiniek!$C$2,F144)+ROW()/10000,IFERROR(SEARCH(Darbiniek!$C$2,H144)+ROW()/10000,IFERROR(SEARCH(Darbiniek!$C$2,J144)+ROW()/10000,IFERROR(SEARCH(Darbiniek!$C$2,G144)+ROW()/10000,""))))))</f>
        <v>1.0144</v>
      </c>
      <c r="C144" s="50" t="s">
        <v>423</v>
      </c>
      <c r="D144" s="50" t="s">
        <v>506</v>
      </c>
      <c r="E144" s="56" t="s">
        <v>304</v>
      </c>
      <c r="F144" s="57" t="s">
        <v>345</v>
      </c>
      <c r="G144" s="50" t="s">
        <v>292</v>
      </c>
      <c r="H144" s="50" t="s">
        <v>585</v>
      </c>
      <c r="I144" s="34" t="s">
        <v>905</v>
      </c>
      <c r="J144" s="33">
        <v>67181072</v>
      </c>
      <c r="K144" s="38" t="s">
        <v>978</v>
      </c>
      <c r="L144" s="38" t="s">
        <v>979</v>
      </c>
      <c r="M144" s="38"/>
      <c r="N144" s="38" t="s">
        <v>983</v>
      </c>
      <c r="O144" s="38"/>
    </row>
    <row r="145" spans="1:15" ht="38.25" x14ac:dyDescent="0.2">
      <c r="A145" s="55">
        <f>IFERROR(RANK(B145,$B:$B,1),"")</f>
        <v>144</v>
      </c>
      <c r="B145" s="55">
        <f>IFERROR(SEARCH(Darbiniek!$C$2,C145)+ROW()/10000,IFERROR(SEARCH(Darbiniek!$C$2,D145)+ROW()/10000,IFERROR(SEARCH(Darbiniek!$C$2,F145)+ROW()/10000,IFERROR(SEARCH(Darbiniek!$C$2,H145)+ROW()/10000,IFERROR(SEARCH(Darbiniek!$C$2,J145)+ROW()/10000,IFERROR(SEARCH(Darbiniek!$C$2,G145)+ROW()/10000,""))))))</f>
        <v>1.0145</v>
      </c>
      <c r="C145" s="50" t="s">
        <v>423</v>
      </c>
      <c r="D145" s="50" t="s">
        <v>506</v>
      </c>
      <c r="E145" s="56">
        <v>8</v>
      </c>
      <c r="F145" s="57" t="s">
        <v>345</v>
      </c>
      <c r="G145" s="50" t="s">
        <v>293</v>
      </c>
      <c r="H145" s="50" t="s">
        <v>909</v>
      </c>
      <c r="I145" s="34" t="s">
        <v>908</v>
      </c>
      <c r="J145" s="33">
        <v>67181440</v>
      </c>
      <c r="K145" s="38" t="s">
        <v>978</v>
      </c>
      <c r="L145" s="38" t="s">
        <v>979</v>
      </c>
      <c r="M145" s="97"/>
      <c r="N145" s="38" t="s">
        <v>983</v>
      </c>
      <c r="O145" s="38"/>
    </row>
    <row r="146" spans="1:15" ht="38.25" x14ac:dyDescent="0.2">
      <c r="A146" s="55">
        <f>IFERROR(RANK(B146,$B:$B,1),"")</f>
        <v>145</v>
      </c>
      <c r="B146" s="55">
        <f>IFERROR(SEARCH(Darbiniek!$C$2,C146)+ROW()/10000,IFERROR(SEARCH(Darbiniek!$C$2,D146)+ROW()/10000,IFERROR(SEARCH(Darbiniek!$C$2,F146)+ROW()/10000,IFERROR(SEARCH(Darbiniek!$C$2,H146)+ROW()/10000,IFERROR(SEARCH(Darbiniek!$C$2,J146)+ROW()/10000,IFERROR(SEARCH(Darbiniek!$C$2,G146)+ROW()/10000,""))))))</f>
        <v>1.0145999999999999</v>
      </c>
      <c r="C146" s="50" t="s">
        <v>423</v>
      </c>
      <c r="D146" s="50" t="s">
        <v>506</v>
      </c>
      <c r="E146" s="56">
        <v>8</v>
      </c>
      <c r="F146" s="57" t="s">
        <v>345</v>
      </c>
      <c r="G146" s="50" t="s">
        <v>293</v>
      </c>
      <c r="H146" s="50"/>
      <c r="I146" s="34"/>
      <c r="J146" s="33">
        <v>67037462</v>
      </c>
      <c r="K146" s="38" t="s">
        <v>978</v>
      </c>
      <c r="L146" s="38" t="s">
        <v>979</v>
      </c>
      <c r="M146" s="97"/>
      <c r="N146" s="38" t="s">
        <v>983</v>
      </c>
      <c r="O146" s="38"/>
    </row>
    <row r="147" spans="1:15" ht="38.25" x14ac:dyDescent="0.2">
      <c r="A147" s="55">
        <f>IFERROR(RANK(B147,$B:$B,1),"")</f>
        <v>146</v>
      </c>
      <c r="B147" s="55">
        <f>IFERROR(SEARCH(Darbiniek!$C$2,C147)+ROW()/10000,IFERROR(SEARCH(Darbiniek!$C$2,D147)+ROW()/10000,IFERROR(SEARCH(Darbiniek!$C$2,F147)+ROW()/10000,IFERROR(SEARCH(Darbiniek!$C$2,H147)+ROW()/10000,IFERROR(SEARCH(Darbiniek!$C$2,J147)+ROW()/10000,IFERROR(SEARCH(Darbiniek!$C$2,G147)+ROW()/10000,""))))))</f>
        <v>1.0146999999999999</v>
      </c>
      <c r="C147" s="50" t="s">
        <v>423</v>
      </c>
      <c r="D147" s="50" t="s">
        <v>506</v>
      </c>
      <c r="E147" s="56">
        <v>7</v>
      </c>
      <c r="F147" s="57" t="s">
        <v>346</v>
      </c>
      <c r="G147" s="50" t="s">
        <v>291</v>
      </c>
      <c r="H147" s="50" t="s">
        <v>155</v>
      </c>
      <c r="I147" s="34" t="s">
        <v>409</v>
      </c>
      <c r="J147" s="33">
        <v>67181876</v>
      </c>
      <c r="K147" s="43" t="s">
        <v>976</v>
      </c>
      <c r="L147" s="38"/>
      <c r="M147" s="38"/>
      <c r="N147" s="38" t="s">
        <v>981</v>
      </c>
      <c r="O147" s="38"/>
    </row>
    <row r="148" spans="1:15" ht="38.25" x14ac:dyDescent="0.2">
      <c r="A148" s="55">
        <f>IFERROR(RANK(B148,$B:$B,1),"")</f>
        <v>147</v>
      </c>
      <c r="B148" s="55">
        <f>IFERROR(SEARCH(Darbiniek!$C$2,C148)+ROW()/10000,IFERROR(SEARCH(Darbiniek!$C$2,D148)+ROW()/10000,IFERROR(SEARCH(Darbiniek!$C$2,F148)+ROW()/10000,IFERROR(SEARCH(Darbiniek!$C$2,H148)+ROW()/10000,IFERROR(SEARCH(Darbiniek!$C$2,J148)+ROW()/10000,IFERROR(SEARCH(Darbiniek!$C$2,G148)+ROW()/10000,""))))))</f>
        <v>1.0147999999999999</v>
      </c>
      <c r="C148" s="50" t="s">
        <v>423</v>
      </c>
      <c r="D148" s="50" t="s">
        <v>506</v>
      </c>
      <c r="E148" s="56" t="s">
        <v>305</v>
      </c>
      <c r="F148" s="57" t="s">
        <v>347</v>
      </c>
      <c r="G148" s="50" t="s">
        <v>291</v>
      </c>
      <c r="H148" s="50" t="s">
        <v>469</v>
      </c>
      <c r="I148" s="34" t="s">
        <v>468</v>
      </c>
      <c r="J148" s="33">
        <v>67181603</v>
      </c>
      <c r="K148" s="38" t="s">
        <v>978</v>
      </c>
      <c r="L148" s="38" t="s">
        <v>979</v>
      </c>
      <c r="M148" s="38"/>
      <c r="N148" s="38" t="s">
        <v>983</v>
      </c>
      <c r="O148" s="38"/>
    </row>
    <row r="149" spans="1:15" ht="38.25" x14ac:dyDescent="0.2">
      <c r="A149" s="55">
        <f>IFERROR(RANK(B149,$B:$B,1),"")</f>
        <v>148</v>
      </c>
      <c r="B149" s="55">
        <f>IFERROR(SEARCH(Darbiniek!$C$2,C149)+ROW()/10000,IFERROR(SEARCH(Darbiniek!$C$2,D149)+ROW()/10000,IFERROR(SEARCH(Darbiniek!$C$2,F149)+ROW()/10000,IFERROR(SEARCH(Darbiniek!$C$2,H149)+ROW()/10000,IFERROR(SEARCH(Darbiniek!$C$2,J149)+ROW()/10000,IFERROR(SEARCH(Darbiniek!$C$2,G149)+ROW()/10000,""))))))</f>
        <v>1.0148999999999999</v>
      </c>
      <c r="C149" s="50" t="s">
        <v>423</v>
      </c>
      <c r="D149" s="50" t="s">
        <v>506</v>
      </c>
      <c r="E149" s="56" t="s">
        <v>305</v>
      </c>
      <c r="F149" s="57" t="s">
        <v>347</v>
      </c>
      <c r="G149" s="50" t="s">
        <v>291</v>
      </c>
      <c r="H149" s="50" t="s">
        <v>462</v>
      </c>
      <c r="I149" s="34" t="s">
        <v>463</v>
      </c>
      <c r="J149" s="33">
        <v>67105946</v>
      </c>
      <c r="K149" s="38" t="s">
        <v>978</v>
      </c>
      <c r="L149" s="38" t="s">
        <v>979</v>
      </c>
      <c r="M149" s="38"/>
      <c r="N149" s="38" t="s">
        <v>983</v>
      </c>
      <c r="O149" s="38"/>
    </row>
    <row r="150" spans="1:15" ht="38.25" x14ac:dyDescent="0.2">
      <c r="A150" s="55">
        <f>IFERROR(RANK(B150,$B:$B,1),"")</f>
        <v>149</v>
      </c>
      <c r="B150" s="55">
        <f>IFERROR(SEARCH(Darbiniek!$C$2,C150)+ROW()/10000,IFERROR(SEARCH(Darbiniek!$C$2,D150)+ROW()/10000,IFERROR(SEARCH(Darbiniek!$C$2,F150)+ROW()/10000,IFERROR(SEARCH(Darbiniek!$C$2,H150)+ROW()/10000,IFERROR(SEARCH(Darbiniek!$C$2,J150)+ROW()/10000,IFERROR(SEARCH(Darbiniek!$C$2,G150)+ROW()/10000,""))))))</f>
        <v>1.0149999999999999</v>
      </c>
      <c r="C150" s="50" t="s">
        <v>423</v>
      </c>
      <c r="D150" s="50" t="s">
        <v>506</v>
      </c>
      <c r="E150" s="56">
        <v>7</v>
      </c>
      <c r="F150" s="57" t="s">
        <v>349</v>
      </c>
      <c r="G150" s="50" t="s">
        <v>293</v>
      </c>
      <c r="H150" s="50" t="s">
        <v>162</v>
      </c>
      <c r="I150" s="34" t="s">
        <v>163</v>
      </c>
      <c r="J150" s="33">
        <v>67105947</v>
      </c>
      <c r="K150" s="43" t="s">
        <v>976</v>
      </c>
      <c r="L150" s="38"/>
      <c r="M150" s="38"/>
      <c r="N150" s="38" t="s">
        <v>981</v>
      </c>
      <c r="O150" s="38"/>
    </row>
    <row r="151" spans="1:15" ht="76.5" x14ac:dyDescent="0.2">
      <c r="A151" s="55">
        <f>IFERROR(RANK(B151,$B:$B,1),"")</f>
        <v>150</v>
      </c>
      <c r="B151" s="55">
        <f>IFERROR(SEARCH(Darbiniek!$C$2,C151)+ROW()/10000,IFERROR(SEARCH(Darbiniek!$C$2,D151)+ROW()/10000,IFERROR(SEARCH(Darbiniek!$C$2,F151)+ROW()/10000,IFERROR(SEARCH(Darbiniek!$C$2,H151)+ROW()/10000,IFERROR(SEARCH(Darbiniek!$C$2,J151)+ROW()/10000,IFERROR(SEARCH(Darbiniek!$C$2,G151)+ROW()/10000,""))))))</f>
        <v>1.0150999999999999</v>
      </c>
      <c r="C151" s="50" t="s">
        <v>423</v>
      </c>
      <c r="D151" s="50" t="s">
        <v>506</v>
      </c>
      <c r="E151" s="56">
        <v>3</v>
      </c>
      <c r="F151" s="57" t="s">
        <v>350</v>
      </c>
      <c r="G151" s="50" t="s">
        <v>293</v>
      </c>
      <c r="H151" s="50" t="s">
        <v>682</v>
      </c>
      <c r="I151" s="34" t="s">
        <v>683</v>
      </c>
      <c r="J151" s="33">
        <v>67026614</v>
      </c>
      <c r="K151" s="38" t="s">
        <v>988</v>
      </c>
      <c r="L151" s="38" t="s">
        <v>989</v>
      </c>
      <c r="M151" s="38" t="s">
        <v>989</v>
      </c>
      <c r="N151" s="38" t="s">
        <v>989</v>
      </c>
      <c r="O151" s="38" t="s">
        <v>990</v>
      </c>
    </row>
    <row r="152" spans="1:15" ht="76.5" x14ac:dyDescent="0.2">
      <c r="A152" s="55">
        <f>IFERROR(RANK(B152,$B:$B,1),"")</f>
        <v>151</v>
      </c>
      <c r="B152" s="55">
        <f>IFERROR(SEARCH(Darbiniek!$C$2,C152)+ROW()/10000,IFERROR(SEARCH(Darbiniek!$C$2,D152)+ROW()/10000,IFERROR(SEARCH(Darbiniek!$C$2,F152)+ROW()/10000,IFERROR(SEARCH(Darbiniek!$C$2,H152)+ROW()/10000,IFERROR(SEARCH(Darbiniek!$C$2,J152)+ROW()/10000,IFERROR(SEARCH(Darbiniek!$C$2,G152)+ROW()/10000,""))))))</f>
        <v>1.0152000000000001</v>
      </c>
      <c r="C152" s="50" t="s">
        <v>423</v>
      </c>
      <c r="D152" s="50" t="s">
        <v>506</v>
      </c>
      <c r="E152" s="56">
        <v>2</v>
      </c>
      <c r="F152" s="57" t="s">
        <v>350</v>
      </c>
      <c r="G152" s="50" t="s">
        <v>293</v>
      </c>
      <c r="H152" s="50" t="s">
        <v>896</v>
      </c>
      <c r="I152" s="34" t="s">
        <v>895</v>
      </c>
      <c r="J152" s="33">
        <v>67181086</v>
      </c>
      <c r="K152" s="38" t="s">
        <v>988</v>
      </c>
      <c r="L152" s="38" t="s">
        <v>989</v>
      </c>
      <c r="M152" s="38" t="s">
        <v>989</v>
      </c>
      <c r="N152" s="38" t="s">
        <v>989</v>
      </c>
      <c r="O152" s="38" t="s">
        <v>990</v>
      </c>
    </row>
    <row r="153" spans="1:15" ht="76.5" x14ac:dyDescent="0.2">
      <c r="A153" s="55">
        <f>IFERROR(RANK(B153,$B:$B,1),"")</f>
        <v>152</v>
      </c>
      <c r="B153" s="55">
        <f>IFERROR(SEARCH(Darbiniek!$C$2,C153)+ROW()/10000,IFERROR(SEARCH(Darbiniek!$C$2,D153)+ROW()/10000,IFERROR(SEARCH(Darbiniek!$C$2,F153)+ROW()/10000,IFERROR(SEARCH(Darbiniek!$C$2,H153)+ROW()/10000,IFERROR(SEARCH(Darbiniek!$C$2,J153)+ROW()/10000,IFERROR(SEARCH(Darbiniek!$C$2,G153)+ROW()/10000,""))))))</f>
        <v>1.0153000000000001</v>
      </c>
      <c r="C153" s="50" t="s">
        <v>423</v>
      </c>
      <c r="D153" s="50" t="s">
        <v>506</v>
      </c>
      <c r="E153" s="56">
        <v>3</v>
      </c>
      <c r="F153" s="57" t="s">
        <v>350</v>
      </c>
      <c r="G153" s="50" t="s">
        <v>293</v>
      </c>
      <c r="H153" s="50" t="s">
        <v>160</v>
      </c>
      <c r="I153" s="34" t="s">
        <v>161</v>
      </c>
      <c r="J153" s="33">
        <v>67105950</v>
      </c>
      <c r="K153" s="38" t="s">
        <v>988</v>
      </c>
      <c r="L153" s="38" t="s">
        <v>989</v>
      </c>
      <c r="M153" s="38" t="s">
        <v>989</v>
      </c>
      <c r="N153" s="38" t="s">
        <v>989</v>
      </c>
      <c r="O153" s="38" t="s">
        <v>990</v>
      </c>
    </row>
    <row r="154" spans="1:15" ht="76.5" x14ac:dyDescent="0.2">
      <c r="A154" s="55">
        <f>IFERROR(RANK(B154,$B:$B,1),"")</f>
        <v>153</v>
      </c>
      <c r="B154" s="55">
        <f>IFERROR(SEARCH(Darbiniek!$C$2,C154)+ROW()/10000,IFERROR(SEARCH(Darbiniek!$C$2,D154)+ROW()/10000,IFERROR(SEARCH(Darbiniek!$C$2,F154)+ROW()/10000,IFERROR(SEARCH(Darbiniek!$C$2,H154)+ROW()/10000,IFERROR(SEARCH(Darbiniek!$C$2,J154)+ROW()/10000,IFERROR(SEARCH(Darbiniek!$C$2,G154)+ROW()/10000,""))))))</f>
        <v>1.0154000000000001</v>
      </c>
      <c r="C154" s="50" t="s">
        <v>423</v>
      </c>
      <c r="D154" s="50" t="s">
        <v>506</v>
      </c>
      <c r="E154" s="56">
        <v>2</v>
      </c>
      <c r="F154" s="57" t="s">
        <v>350</v>
      </c>
      <c r="G154" s="50" t="s">
        <v>293</v>
      </c>
      <c r="H154" s="50" t="s">
        <v>903</v>
      </c>
      <c r="I154" s="34" t="s">
        <v>904</v>
      </c>
      <c r="J154" s="33">
        <v>67181075</v>
      </c>
      <c r="K154" s="38" t="s">
        <v>988</v>
      </c>
      <c r="L154" s="38" t="s">
        <v>989</v>
      </c>
      <c r="M154" s="38" t="s">
        <v>989</v>
      </c>
      <c r="N154" s="38" t="s">
        <v>989</v>
      </c>
      <c r="O154" s="38" t="s">
        <v>990</v>
      </c>
    </row>
    <row r="155" spans="1:15" ht="76.5" x14ac:dyDescent="0.2">
      <c r="A155" s="55">
        <f>IFERROR(RANK(B155,$B:$B,1),"")</f>
        <v>154</v>
      </c>
      <c r="B155" s="55">
        <f>IFERROR(SEARCH(Darbiniek!$C$2,C155)+ROW()/10000,IFERROR(SEARCH(Darbiniek!$C$2,D155)+ROW()/10000,IFERROR(SEARCH(Darbiniek!$C$2,F155)+ROW()/10000,IFERROR(SEARCH(Darbiniek!$C$2,H155)+ROW()/10000,IFERROR(SEARCH(Darbiniek!$C$2,J155)+ROW()/10000,IFERROR(SEARCH(Darbiniek!$C$2,G155)+ROW()/10000,""))))))</f>
        <v>1.0155000000000001</v>
      </c>
      <c r="C155" s="50" t="s">
        <v>423</v>
      </c>
      <c r="D155" s="50" t="s">
        <v>506</v>
      </c>
      <c r="E155" s="56">
        <v>2</v>
      </c>
      <c r="F155" s="57" t="s">
        <v>350</v>
      </c>
      <c r="G155" s="50" t="s">
        <v>293</v>
      </c>
      <c r="H155" s="50"/>
      <c r="I155" s="34"/>
      <c r="J155" s="33">
        <v>67181517</v>
      </c>
      <c r="K155" s="38" t="s">
        <v>988</v>
      </c>
      <c r="L155" s="38" t="s">
        <v>989</v>
      </c>
      <c r="M155" s="38" t="s">
        <v>989</v>
      </c>
      <c r="N155" s="38" t="s">
        <v>989</v>
      </c>
      <c r="O155" s="38" t="s">
        <v>990</v>
      </c>
    </row>
    <row r="156" spans="1:15" ht="78" x14ac:dyDescent="0.3">
      <c r="A156" s="55">
        <f>IFERROR(RANK(B156,$B:$B,1),"")</f>
        <v>155</v>
      </c>
      <c r="B156" s="55">
        <f>IFERROR(SEARCH(Darbiniek!$C$2,C156)+ROW()/10000,IFERROR(SEARCH(Darbiniek!$C$2,D156)+ROW()/10000,IFERROR(SEARCH(Darbiniek!$C$2,F156)+ROW()/10000,IFERROR(SEARCH(Darbiniek!$C$2,H156)+ROW()/10000,IFERROR(SEARCH(Darbiniek!$C$2,J156)+ROW()/10000,IFERROR(SEARCH(Darbiniek!$C$2,G156)+ROW()/10000,""))))))</f>
        <v>1.0156000000000001</v>
      </c>
      <c r="C156" s="50" t="s">
        <v>423</v>
      </c>
      <c r="D156" s="50" t="s">
        <v>506</v>
      </c>
      <c r="E156" s="56">
        <v>3</v>
      </c>
      <c r="F156" s="57" t="s">
        <v>350</v>
      </c>
      <c r="G156" s="50" t="s">
        <v>293</v>
      </c>
      <c r="H156" s="50"/>
      <c r="I156" s="89"/>
      <c r="J156" s="33">
        <v>67037868</v>
      </c>
      <c r="K156" s="38" t="s">
        <v>988</v>
      </c>
      <c r="L156" s="38" t="s">
        <v>989</v>
      </c>
      <c r="M156" s="38" t="s">
        <v>989</v>
      </c>
      <c r="N156" s="38" t="s">
        <v>989</v>
      </c>
      <c r="O156" s="38" t="s">
        <v>990</v>
      </c>
    </row>
    <row r="157" spans="1:15" ht="39.75" x14ac:dyDescent="0.3">
      <c r="A157" s="55">
        <f>IFERROR(RANK(B157,$B:$B,1),"")</f>
        <v>156</v>
      </c>
      <c r="B157" s="55">
        <f>IFERROR(SEARCH(Darbiniek!$C$2,C157)+ROW()/10000,IFERROR(SEARCH(Darbiniek!$C$2,D157)+ROW()/10000,IFERROR(SEARCH(Darbiniek!$C$2,F157)+ROW()/10000,IFERROR(SEARCH(Darbiniek!$C$2,H157)+ROW()/10000,IFERROR(SEARCH(Darbiniek!$C$2,J157)+ROW()/10000,IFERROR(SEARCH(Darbiniek!$C$2,G157)+ROW()/10000,""))))))</f>
        <v>1.0157</v>
      </c>
      <c r="C157" s="50" t="s">
        <v>327</v>
      </c>
      <c r="D157" s="68" t="s">
        <v>272</v>
      </c>
      <c r="E157" s="69">
        <v>206</v>
      </c>
      <c r="F157" s="70" t="s">
        <v>618</v>
      </c>
      <c r="G157" s="68" t="s">
        <v>292</v>
      </c>
      <c r="H157" s="68" t="s">
        <v>921</v>
      </c>
      <c r="I157" s="105" t="s">
        <v>922</v>
      </c>
      <c r="J157" s="47">
        <v>67037457</v>
      </c>
      <c r="K157" s="43" t="s">
        <v>976</v>
      </c>
      <c r="L157" s="31"/>
      <c r="M157" s="31"/>
      <c r="N157" s="38" t="s">
        <v>981</v>
      </c>
      <c r="O157" s="38"/>
    </row>
    <row r="158" spans="1:15" ht="25.5" x14ac:dyDescent="0.2">
      <c r="A158" s="55">
        <f>IFERROR(RANK(B158,$B:$B,1),"")</f>
        <v>157</v>
      </c>
      <c r="B158" s="55">
        <f>IFERROR(SEARCH(Darbiniek!$C$2,C158)+ROW()/10000,IFERROR(SEARCH(Darbiniek!$C$2,D158)+ROW()/10000,IFERROR(SEARCH(Darbiniek!$C$2,F158)+ROW()/10000,IFERROR(SEARCH(Darbiniek!$C$2,H158)+ROW()/10000,IFERROR(SEARCH(Darbiniek!$C$2,J158)+ROW()/10000,IFERROR(SEARCH(Darbiniek!$C$2,G158)+ROW()/10000,""))))))</f>
        <v>1.0158</v>
      </c>
      <c r="C158" s="50" t="s">
        <v>327</v>
      </c>
      <c r="D158" s="64" t="s">
        <v>272</v>
      </c>
      <c r="E158" s="65">
        <v>201</v>
      </c>
      <c r="F158" s="66" t="s">
        <v>112</v>
      </c>
      <c r="G158" s="64"/>
      <c r="H158" s="136" t="s">
        <v>181</v>
      </c>
      <c r="I158" s="138" t="s">
        <v>182</v>
      </c>
      <c r="J158" s="46">
        <v>67037432</v>
      </c>
      <c r="K158" s="38" t="s">
        <v>536</v>
      </c>
      <c r="L158" s="67"/>
      <c r="M158" s="67"/>
      <c r="N158" s="67"/>
      <c r="O158" s="38"/>
    </row>
    <row r="159" spans="1:15" ht="78" x14ac:dyDescent="0.3">
      <c r="A159" s="55">
        <f>IFERROR(RANK(B159,$B:$B,1),"")</f>
        <v>158</v>
      </c>
      <c r="B159" s="55">
        <f>IFERROR(SEARCH(Darbiniek!$C$2,C159)+ROW()/10000,IFERROR(SEARCH(Darbiniek!$C$2,D159)+ROW()/10000,IFERROR(SEARCH(Darbiniek!$C$2,F159)+ROW()/10000,IFERROR(SEARCH(Darbiniek!$C$2,H159)+ROW()/10000,IFERROR(SEARCH(Darbiniek!$C$2,J159)+ROW()/10000,IFERROR(SEARCH(Darbiniek!$C$2,G159)+ROW()/10000,""))))))</f>
        <v>1.0159</v>
      </c>
      <c r="C159" s="50" t="s">
        <v>327</v>
      </c>
      <c r="D159" s="68" t="s">
        <v>272</v>
      </c>
      <c r="E159" s="69">
        <v>110</v>
      </c>
      <c r="F159" s="70" t="s">
        <v>641</v>
      </c>
      <c r="G159" s="68" t="s">
        <v>293</v>
      </c>
      <c r="H159" s="127" t="s">
        <v>914</v>
      </c>
      <c r="I159" s="128" t="s">
        <v>915</v>
      </c>
      <c r="J159" s="47">
        <v>67181875</v>
      </c>
      <c r="K159" s="38" t="s">
        <v>988</v>
      </c>
      <c r="L159" s="38" t="s">
        <v>989</v>
      </c>
      <c r="M159" s="38" t="s">
        <v>989</v>
      </c>
      <c r="N159" s="38" t="s">
        <v>989</v>
      </c>
      <c r="O159" s="38" t="s">
        <v>990</v>
      </c>
    </row>
    <row r="160" spans="1:15" ht="39.75" x14ac:dyDescent="0.3">
      <c r="A160" s="55">
        <f>IFERROR(RANK(B160,$B:$B,1),"")</f>
        <v>159</v>
      </c>
      <c r="B160" s="55">
        <f>IFERROR(SEARCH(Darbiniek!$C$2,C160)+ROW()/10000,IFERROR(SEARCH(Darbiniek!$C$2,D160)+ROW()/10000,IFERROR(SEARCH(Darbiniek!$C$2,F160)+ROW()/10000,IFERROR(SEARCH(Darbiniek!$C$2,H160)+ROW()/10000,IFERROR(SEARCH(Darbiniek!$C$2,J160)+ROW()/10000,IFERROR(SEARCH(Darbiniek!$C$2,G160)+ROW()/10000,""))))))</f>
        <v>1.016</v>
      </c>
      <c r="C160" s="50" t="s">
        <v>327</v>
      </c>
      <c r="D160" s="118" t="s">
        <v>272</v>
      </c>
      <c r="E160" s="119">
        <v>204</v>
      </c>
      <c r="F160" s="120" t="s">
        <v>610</v>
      </c>
      <c r="G160" s="118" t="s">
        <v>292</v>
      </c>
      <c r="H160" s="118" t="s">
        <v>813</v>
      </c>
      <c r="I160" s="89" t="s">
        <v>814</v>
      </c>
      <c r="J160" s="121">
        <v>67848614</v>
      </c>
      <c r="K160" s="43" t="s">
        <v>976</v>
      </c>
      <c r="L160" s="30"/>
      <c r="M160" s="30"/>
      <c r="N160" s="38" t="s">
        <v>981</v>
      </c>
      <c r="O160" s="38"/>
    </row>
    <row r="161" spans="1:16" ht="39.75" x14ac:dyDescent="0.3">
      <c r="A161" s="55">
        <f>IFERROR(RANK(B161,$B:$B,1),"")</f>
        <v>160</v>
      </c>
      <c r="B161" s="55">
        <f>IFERROR(SEARCH(Darbiniek!$C$2,C161)+ROW()/10000,IFERROR(SEARCH(Darbiniek!$C$2,D161)+ROW()/10000,IFERROR(SEARCH(Darbiniek!$C$2,F161)+ROW()/10000,IFERROR(SEARCH(Darbiniek!$C$2,H161)+ROW()/10000,IFERROR(SEARCH(Darbiniek!$C$2,J161)+ROW()/10000,IFERROR(SEARCH(Darbiniek!$C$2,G161)+ROW()/10000,""))))))</f>
        <v>1.0161</v>
      </c>
      <c r="C161" s="50" t="s">
        <v>327</v>
      </c>
      <c r="D161" s="68" t="s">
        <v>272</v>
      </c>
      <c r="E161" s="69">
        <v>104</v>
      </c>
      <c r="F161" s="70" t="s">
        <v>733</v>
      </c>
      <c r="G161" s="68" t="s">
        <v>293</v>
      </c>
      <c r="H161" s="68" t="s">
        <v>775</v>
      </c>
      <c r="I161" s="105" t="s">
        <v>776</v>
      </c>
      <c r="J161" s="99">
        <v>67105664</v>
      </c>
      <c r="K161" s="38" t="s">
        <v>978</v>
      </c>
      <c r="L161" s="38" t="s">
        <v>979</v>
      </c>
      <c r="M161" s="100"/>
      <c r="N161" s="38" t="s">
        <v>983</v>
      </c>
      <c r="O161" s="100"/>
    </row>
    <row r="162" spans="1:16" ht="16.5" x14ac:dyDescent="0.3">
      <c r="A162" s="55">
        <f>IFERROR(RANK(B162,$B:$B,1),"")</f>
        <v>161</v>
      </c>
      <c r="B162" s="55">
        <f>IFERROR(SEARCH(Darbiniek!$C$2,C162)+ROW()/10000,IFERROR(SEARCH(Darbiniek!$C$2,D162)+ROW()/10000,IFERROR(SEARCH(Darbiniek!$C$2,F162)+ROW()/10000,IFERROR(SEARCH(Darbiniek!$C$2,H162)+ROW()/10000,IFERROR(SEARCH(Darbiniek!$C$2,J162)+ROW()/10000,IFERROR(SEARCH(Darbiniek!$C$2,G162)+ROW()/10000,""))))))</f>
        <v>1.0162</v>
      </c>
      <c r="C162" s="50" t="s">
        <v>327</v>
      </c>
      <c r="D162" s="64" t="s">
        <v>272</v>
      </c>
      <c r="E162" s="65">
        <v>205</v>
      </c>
      <c r="F162" s="66" t="s">
        <v>702</v>
      </c>
      <c r="G162" s="64" t="s">
        <v>292</v>
      </c>
      <c r="H162" s="68" t="s">
        <v>961</v>
      </c>
      <c r="I162" s="105" t="s">
        <v>962</v>
      </c>
      <c r="J162" s="46">
        <v>67037665</v>
      </c>
      <c r="K162" s="29"/>
      <c r="L162" s="29"/>
      <c r="M162" s="29"/>
      <c r="N162" s="29"/>
      <c r="O162" s="38"/>
    </row>
    <row r="163" spans="1:16" x14ac:dyDescent="0.2">
      <c r="A163" s="55">
        <f>IFERROR(RANK(B163,$B:$B,1),"")</f>
        <v>162</v>
      </c>
      <c r="B163" s="55">
        <f>IFERROR(SEARCH(Darbiniek!$C$2,C163)+ROW()/10000,IFERROR(SEARCH(Darbiniek!$C$2,D163)+ROW()/10000,IFERROR(SEARCH(Darbiniek!$C$2,F163)+ROW()/10000,IFERROR(SEARCH(Darbiniek!$C$2,H163)+ROW()/10000,IFERROR(SEARCH(Darbiniek!$C$2,J163)+ROW()/10000,IFERROR(SEARCH(Darbiniek!$C$2,G163)+ROW()/10000,""))))))</f>
        <v>1.0163</v>
      </c>
      <c r="C163" s="50" t="s">
        <v>327</v>
      </c>
      <c r="D163" s="64" t="s">
        <v>272</v>
      </c>
      <c r="E163" s="65" t="s">
        <v>289</v>
      </c>
      <c r="F163" s="66" t="s">
        <v>45</v>
      </c>
      <c r="G163" s="64"/>
      <c r="H163" s="64" t="s">
        <v>691</v>
      </c>
      <c r="I163" s="34" t="s">
        <v>692</v>
      </c>
      <c r="J163" s="46"/>
      <c r="K163" s="67"/>
      <c r="L163" s="67"/>
      <c r="M163" s="67"/>
      <c r="N163" s="67"/>
      <c r="O163" s="38"/>
    </row>
    <row r="164" spans="1:16" ht="38.25" x14ac:dyDescent="0.2">
      <c r="A164" s="55">
        <f>IFERROR(RANK(B164,$B:$B,1),"")</f>
        <v>163</v>
      </c>
      <c r="B164" s="55">
        <f>IFERROR(SEARCH(Darbiniek!$C$2,C164)+ROW()/10000,IFERROR(SEARCH(Darbiniek!$C$2,D164)+ROW()/10000,IFERROR(SEARCH(Darbiniek!$C$2,F164)+ROW()/10000,IFERROR(SEARCH(Darbiniek!$C$2,H164)+ROW()/10000,IFERROR(SEARCH(Darbiniek!$C$2,J164)+ROW()/10000,IFERROR(SEARCH(Darbiniek!$C$2,G164)+ROW()/10000,""))))))</f>
        <v>1.0164</v>
      </c>
      <c r="C164" s="50" t="s">
        <v>327</v>
      </c>
      <c r="D164" s="64" t="s">
        <v>272</v>
      </c>
      <c r="E164" s="65">
        <v>203</v>
      </c>
      <c r="F164" s="66" t="s">
        <v>612</v>
      </c>
      <c r="G164" s="64" t="s">
        <v>292</v>
      </c>
      <c r="H164" s="64" t="s">
        <v>419</v>
      </c>
      <c r="I164" s="80" t="s">
        <v>420</v>
      </c>
      <c r="J164" s="46">
        <v>67181648</v>
      </c>
      <c r="K164" s="43" t="s">
        <v>976</v>
      </c>
      <c r="L164" s="29"/>
      <c r="M164" s="29"/>
      <c r="N164" s="38" t="s">
        <v>981</v>
      </c>
      <c r="O164" s="38"/>
    </row>
    <row r="165" spans="1:16" ht="38.25" x14ac:dyDescent="0.2">
      <c r="A165" s="55">
        <f>IFERROR(RANK(B165,$B:$B,1),"")</f>
        <v>164</v>
      </c>
      <c r="B165" s="55">
        <f>IFERROR(SEARCH(Darbiniek!$C$2,C165)+ROW()/10000,IFERROR(SEARCH(Darbiniek!$C$2,D165)+ROW()/10000,IFERROR(SEARCH(Darbiniek!$C$2,F165)+ROW()/10000,IFERROR(SEARCH(Darbiniek!$C$2,H165)+ROW()/10000,IFERROR(SEARCH(Darbiniek!$C$2,J165)+ROW()/10000,IFERROR(SEARCH(Darbiniek!$C$2,G165)+ROW()/10000,""))))))</f>
        <v>1.0165</v>
      </c>
      <c r="C165" s="50" t="s">
        <v>327</v>
      </c>
      <c r="D165" s="68" t="s">
        <v>272</v>
      </c>
      <c r="E165" s="69">
        <v>204</v>
      </c>
      <c r="F165" s="66" t="s">
        <v>612</v>
      </c>
      <c r="G165" s="68" t="s">
        <v>292</v>
      </c>
      <c r="H165" s="68" t="s">
        <v>658</v>
      </c>
      <c r="I165" s="83" t="s">
        <v>659</v>
      </c>
      <c r="J165" s="47">
        <v>67848838</v>
      </c>
      <c r="K165" s="43" t="s">
        <v>976</v>
      </c>
      <c r="L165" s="31"/>
      <c r="M165" s="31"/>
      <c r="N165" s="38" t="s">
        <v>981</v>
      </c>
      <c r="O165" s="38"/>
    </row>
    <row r="166" spans="1:16" ht="38.25" x14ac:dyDescent="0.2">
      <c r="A166" s="55">
        <f>IFERROR(RANK(B166,$B:$B,1),"")</f>
        <v>165</v>
      </c>
      <c r="B166" s="55">
        <f>IFERROR(SEARCH(Darbiniek!$C$2,C166)+ROW()/10000,IFERROR(SEARCH(Darbiniek!$C$2,D166)+ROW()/10000,IFERROR(SEARCH(Darbiniek!$C$2,F166)+ROW()/10000,IFERROR(SEARCH(Darbiniek!$C$2,H166)+ROW()/10000,IFERROR(SEARCH(Darbiniek!$C$2,J166)+ROW()/10000,IFERROR(SEARCH(Darbiniek!$C$2,G166)+ROW()/10000,""))))))</f>
        <v>1.0165999999999999</v>
      </c>
      <c r="C166" s="50" t="s">
        <v>327</v>
      </c>
      <c r="D166" s="64" t="s">
        <v>272</v>
      </c>
      <c r="E166" s="65">
        <v>203</v>
      </c>
      <c r="F166" s="66" t="s">
        <v>612</v>
      </c>
      <c r="G166" s="64" t="s">
        <v>292</v>
      </c>
      <c r="H166" s="64" t="s">
        <v>580</v>
      </c>
      <c r="I166" s="90" t="s">
        <v>581</v>
      </c>
      <c r="J166" s="46">
        <v>67037456</v>
      </c>
      <c r="K166" s="43" t="s">
        <v>976</v>
      </c>
      <c r="L166" s="29"/>
      <c r="M166" s="29"/>
      <c r="N166" s="38" t="s">
        <v>981</v>
      </c>
      <c r="O166" s="38"/>
    </row>
    <row r="167" spans="1:16" ht="38.25" x14ac:dyDescent="0.2">
      <c r="A167" s="55">
        <f>IFERROR(RANK(B167,$B:$B,1),"")</f>
        <v>166</v>
      </c>
      <c r="B167" s="55">
        <f>IFERROR(SEARCH(Darbiniek!$C$2,C167)+ROW()/10000,IFERROR(SEARCH(Darbiniek!$C$2,D167)+ROW()/10000,IFERROR(SEARCH(Darbiniek!$C$2,F167)+ROW()/10000,IFERROR(SEARCH(Darbiniek!$C$2,H167)+ROW()/10000,IFERROR(SEARCH(Darbiniek!$C$2,J167)+ROW()/10000,IFERROR(SEARCH(Darbiniek!$C$2,G167)+ROW()/10000,""))))))</f>
        <v>1.0166999999999999</v>
      </c>
      <c r="C167" s="50" t="s">
        <v>327</v>
      </c>
      <c r="D167" s="68" t="s">
        <v>272</v>
      </c>
      <c r="E167" s="69">
        <v>202</v>
      </c>
      <c r="F167" s="70" t="s">
        <v>612</v>
      </c>
      <c r="G167" s="68" t="s">
        <v>292</v>
      </c>
      <c r="H167" s="68" t="s">
        <v>176</v>
      </c>
      <c r="I167" s="82" t="s">
        <v>177</v>
      </c>
      <c r="J167" s="47">
        <v>67181235</v>
      </c>
      <c r="K167" s="43" t="s">
        <v>976</v>
      </c>
      <c r="L167" s="31"/>
      <c r="M167" s="31"/>
      <c r="N167" s="38" t="s">
        <v>981</v>
      </c>
      <c r="O167" s="38"/>
    </row>
    <row r="168" spans="1:16" ht="39.75" x14ac:dyDescent="0.3">
      <c r="A168" s="55">
        <f>IFERROR(RANK(B168,$B:$B,1),"")</f>
        <v>167</v>
      </c>
      <c r="B168" s="55">
        <f>IFERROR(SEARCH(Darbiniek!$C$2,C168)+ROW()/10000,IFERROR(SEARCH(Darbiniek!$C$2,D168)+ROW()/10000,IFERROR(SEARCH(Darbiniek!$C$2,F168)+ROW()/10000,IFERROR(SEARCH(Darbiniek!$C$2,H168)+ROW()/10000,IFERROR(SEARCH(Darbiniek!$C$2,J168)+ROW()/10000,IFERROR(SEARCH(Darbiniek!$C$2,G168)+ROW()/10000,""))))))</f>
        <v>1.0167999999999999</v>
      </c>
      <c r="C168" s="50" t="s">
        <v>327</v>
      </c>
      <c r="D168" s="68" t="s">
        <v>272</v>
      </c>
      <c r="E168" s="69">
        <v>202</v>
      </c>
      <c r="F168" s="70" t="s">
        <v>612</v>
      </c>
      <c r="G168" s="68" t="s">
        <v>292</v>
      </c>
      <c r="H168" s="68" t="s">
        <v>748</v>
      </c>
      <c r="I168" s="105" t="s">
        <v>749</v>
      </c>
      <c r="J168" s="47">
        <v>67181237</v>
      </c>
      <c r="K168" s="43" t="s">
        <v>976</v>
      </c>
      <c r="L168" s="31"/>
      <c r="M168" s="31"/>
      <c r="N168" s="38" t="s">
        <v>981</v>
      </c>
      <c r="O168" s="38"/>
    </row>
    <row r="169" spans="1:16" ht="39.75" x14ac:dyDescent="0.3">
      <c r="A169" s="55">
        <f>IFERROR(RANK(B169,$B:$B,1),"")</f>
        <v>168</v>
      </c>
      <c r="B169" s="55">
        <f>IFERROR(SEARCH(Darbiniek!$C$2,C169)+ROW()/10000,IFERROR(SEARCH(Darbiniek!$C$2,D169)+ROW()/10000,IFERROR(SEARCH(Darbiniek!$C$2,F169)+ROW()/10000,IFERROR(SEARCH(Darbiniek!$C$2,H169)+ROW()/10000,IFERROR(SEARCH(Darbiniek!$C$2,J169)+ROW()/10000,IFERROR(SEARCH(Darbiniek!$C$2,G169)+ROW()/10000,""))))))</f>
        <v>1.0168999999999999</v>
      </c>
      <c r="C169" s="50" t="s">
        <v>327</v>
      </c>
      <c r="D169" s="64" t="s">
        <v>272</v>
      </c>
      <c r="E169" s="65">
        <v>205</v>
      </c>
      <c r="F169" s="66" t="s">
        <v>345</v>
      </c>
      <c r="G169" s="64" t="s">
        <v>292</v>
      </c>
      <c r="H169" s="64" t="s">
        <v>759</v>
      </c>
      <c r="I169" s="106" t="s">
        <v>760</v>
      </c>
      <c r="J169" s="46">
        <v>67037453</v>
      </c>
      <c r="K169" s="38" t="s">
        <v>978</v>
      </c>
      <c r="L169" s="38" t="s">
        <v>979</v>
      </c>
      <c r="M169" s="29"/>
      <c r="N169" s="38" t="s">
        <v>983</v>
      </c>
      <c r="O169" s="38"/>
    </row>
    <row r="170" spans="1:16" ht="39.75" x14ac:dyDescent="0.3">
      <c r="A170" s="55">
        <f>IFERROR(RANK(B170,$B:$B,1),"")</f>
        <v>169</v>
      </c>
      <c r="B170" s="55">
        <f>IFERROR(SEARCH(Darbiniek!$C$2,C170)+ROW()/10000,IFERROR(SEARCH(Darbiniek!$C$2,D170)+ROW()/10000,IFERROR(SEARCH(Darbiniek!$C$2,F170)+ROW()/10000,IFERROR(SEARCH(Darbiniek!$C$2,H170)+ROW()/10000,IFERROR(SEARCH(Darbiniek!$C$2,J170)+ROW()/10000,IFERROR(SEARCH(Darbiniek!$C$2,G170)+ROW()/10000,""))))))</f>
        <v>1.0169999999999999</v>
      </c>
      <c r="C170" s="50" t="s">
        <v>327</v>
      </c>
      <c r="D170" s="64" t="s">
        <v>272</v>
      </c>
      <c r="E170" s="65">
        <v>205</v>
      </c>
      <c r="F170" s="66" t="s">
        <v>345</v>
      </c>
      <c r="G170" s="64" t="s">
        <v>292</v>
      </c>
      <c r="H170" s="64" t="s">
        <v>175</v>
      </c>
      <c r="I170" s="106" t="s">
        <v>756</v>
      </c>
      <c r="J170" s="46">
        <v>67037440</v>
      </c>
      <c r="K170" s="38" t="s">
        <v>978</v>
      </c>
      <c r="L170" s="38" t="s">
        <v>979</v>
      </c>
      <c r="M170" s="29"/>
      <c r="N170" s="38" t="s">
        <v>983</v>
      </c>
      <c r="O170" s="38"/>
      <c r="P170" s="19"/>
    </row>
    <row r="171" spans="1:16" ht="38.25" x14ac:dyDescent="0.2">
      <c r="A171" s="55">
        <f>IFERROR(RANK(B171,$B:$B,1),"")</f>
        <v>170</v>
      </c>
      <c r="B171" s="55">
        <f>IFERROR(SEARCH(Darbiniek!$C$2,C171)+ROW()/10000,IFERROR(SEARCH(Darbiniek!$C$2,D171)+ROW()/10000,IFERROR(SEARCH(Darbiniek!$C$2,F171)+ROW()/10000,IFERROR(SEARCH(Darbiniek!$C$2,H171)+ROW()/10000,IFERROR(SEARCH(Darbiniek!$C$2,J171)+ROW()/10000,IFERROR(SEARCH(Darbiniek!$C$2,G171)+ROW()/10000,""))))))</f>
        <v>1.0170999999999999</v>
      </c>
      <c r="C171" s="50" t="s">
        <v>327</v>
      </c>
      <c r="D171" s="68" t="s">
        <v>272</v>
      </c>
      <c r="E171" s="69">
        <v>116</v>
      </c>
      <c r="F171" s="70" t="s">
        <v>346</v>
      </c>
      <c r="G171" s="68" t="s">
        <v>1028</v>
      </c>
      <c r="H171" s="68" t="s">
        <v>428</v>
      </c>
      <c r="I171" s="82" t="s">
        <v>429</v>
      </c>
      <c r="J171" s="47">
        <v>67181462</v>
      </c>
      <c r="K171" s="43" t="s">
        <v>976</v>
      </c>
      <c r="L171" s="31"/>
      <c r="M171" s="31"/>
      <c r="N171" s="38" t="s">
        <v>981</v>
      </c>
      <c r="O171" s="38"/>
    </row>
    <row r="172" spans="1:16" ht="38.25" x14ac:dyDescent="0.2">
      <c r="A172" s="55">
        <f>IFERROR(RANK(B172,$B:$B,1),"")</f>
        <v>171</v>
      </c>
      <c r="B172" s="55">
        <f>IFERROR(SEARCH(Darbiniek!$C$2,C172)+ROW()/10000,IFERROR(SEARCH(Darbiniek!$C$2,D172)+ROW()/10000,IFERROR(SEARCH(Darbiniek!$C$2,F172)+ROW()/10000,IFERROR(SEARCH(Darbiniek!$C$2,H172)+ROW()/10000,IFERROR(SEARCH(Darbiniek!$C$2,J172)+ROW()/10000,IFERROR(SEARCH(Darbiniek!$C$2,G172)+ROW()/10000,""))))))</f>
        <v>1.0172000000000001</v>
      </c>
      <c r="C172" s="50" t="s">
        <v>327</v>
      </c>
      <c r="D172" s="68" t="s">
        <v>272</v>
      </c>
      <c r="E172" s="69">
        <v>110</v>
      </c>
      <c r="F172" s="70" t="s">
        <v>346</v>
      </c>
      <c r="G172" s="68" t="s">
        <v>1028</v>
      </c>
      <c r="H172" s="68"/>
      <c r="I172" s="84"/>
      <c r="J172" s="47"/>
      <c r="K172" s="43" t="s">
        <v>976</v>
      </c>
      <c r="L172" s="32"/>
      <c r="M172" s="32"/>
      <c r="N172" s="38" t="s">
        <v>981</v>
      </c>
      <c r="O172" s="38"/>
      <c r="P172" s="95"/>
    </row>
    <row r="173" spans="1:16" ht="38.25" x14ac:dyDescent="0.2">
      <c r="A173" s="55">
        <f>IFERROR(RANK(B173,$B:$B,1),"")</f>
        <v>172</v>
      </c>
      <c r="B173" s="55">
        <f>IFERROR(SEARCH(Darbiniek!$C$2,C173)+ROW()/10000,IFERROR(SEARCH(Darbiniek!$C$2,D173)+ROW()/10000,IFERROR(SEARCH(Darbiniek!$C$2,F173)+ROW()/10000,IFERROR(SEARCH(Darbiniek!$C$2,H173)+ROW()/10000,IFERROR(SEARCH(Darbiniek!$C$2,J173)+ROW()/10000,IFERROR(SEARCH(Darbiniek!$C$2,G173)+ROW()/10000,""))))))</f>
        <v>1.0173000000000001</v>
      </c>
      <c r="C173" s="50" t="s">
        <v>327</v>
      </c>
      <c r="D173" s="68" t="s">
        <v>272</v>
      </c>
      <c r="E173" s="69">
        <v>111</v>
      </c>
      <c r="F173" s="70" t="s">
        <v>347</v>
      </c>
      <c r="G173" s="68" t="s">
        <v>1028</v>
      </c>
      <c r="H173" s="68" t="s">
        <v>179</v>
      </c>
      <c r="I173" s="82" t="s">
        <v>180</v>
      </c>
      <c r="J173" s="47">
        <v>67848840</v>
      </c>
      <c r="K173" s="38" t="s">
        <v>978</v>
      </c>
      <c r="L173" s="38" t="s">
        <v>979</v>
      </c>
      <c r="M173" s="31"/>
      <c r="N173" s="38" t="s">
        <v>983</v>
      </c>
      <c r="O173" s="38"/>
    </row>
    <row r="174" spans="1:16" ht="79.5" customHeight="1" x14ac:dyDescent="0.2">
      <c r="A174" s="55">
        <f>IFERROR(RANK(B174,$B:$B,1),"")</f>
        <v>173</v>
      </c>
      <c r="B174" s="55">
        <f>IFERROR(SEARCH(Darbiniek!$C$2,C174)+ROW()/10000,IFERROR(SEARCH(Darbiniek!$C$2,D174)+ROW()/10000,IFERROR(SEARCH(Darbiniek!$C$2,F174)+ROW()/10000,IFERROR(SEARCH(Darbiniek!$C$2,H174)+ROW()/10000,IFERROR(SEARCH(Darbiniek!$C$2,J174)+ROW()/10000,IFERROR(SEARCH(Darbiniek!$C$2,G174)+ROW()/10000,""))))))</f>
        <v>1.0174000000000001</v>
      </c>
      <c r="C174" s="50" t="s">
        <v>327</v>
      </c>
      <c r="D174" s="68" t="s">
        <v>272</v>
      </c>
      <c r="E174" s="69">
        <v>111</v>
      </c>
      <c r="F174" s="70" t="s">
        <v>347</v>
      </c>
      <c r="G174" s="68" t="s">
        <v>1028</v>
      </c>
      <c r="H174" s="68" t="s">
        <v>183</v>
      </c>
      <c r="I174" s="85" t="s">
        <v>184</v>
      </c>
      <c r="J174" s="47">
        <v>67848839</v>
      </c>
      <c r="K174" s="38" t="s">
        <v>978</v>
      </c>
      <c r="L174" s="38" t="s">
        <v>979</v>
      </c>
      <c r="M174" s="31"/>
      <c r="N174" s="38" t="s">
        <v>983</v>
      </c>
      <c r="O174" s="38"/>
    </row>
    <row r="175" spans="1:16" ht="79.5" customHeight="1" x14ac:dyDescent="0.2">
      <c r="A175" s="55">
        <f>IFERROR(RANK(B175,$B:$B,1),"")</f>
        <v>174</v>
      </c>
      <c r="B175" s="55">
        <f>IFERROR(SEARCH(Darbiniek!$C$2,C175)+ROW()/10000,IFERROR(SEARCH(Darbiniek!$C$2,D175)+ROW()/10000,IFERROR(SEARCH(Darbiniek!$C$2,F175)+ROW()/10000,IFERROR(SEARCH(Darbiniek!$C$2,H175)+ROW()/10000,IFERROR(SEARCH(Darbiniek!$C$2,J175)+ROW()/10000,IFERROR(SEARCH(Darbiniek!$C$2,G175)+ROW()/10000,""))))))</f>
        <v>1.0175000000000001</v>
      </c>
      <c r="C175" s="50" t="s">
        <v>327</v>
      </c>
      <c r="D175" s="68" t="s">
        <v>272</v>
      </c>
      <c r="E175" s="69">
        <v>111</v>
      </c>
      <c r="F175" s="70" t="s">
        <v>347</v>
      </c>
      <c r="G175" s="68" t="s">
        <v>1028</v>
      </c>
      <c r="H175" s="68" t="s">
        <v>590</v>
      </c>
      <c r="I175" s="82" t="s">
        <v>591</v>
      </c>
      <c r="J175" s="47">
        <v>67105381</v>
      </c>
      <c r="K175" s="38" t="s">
        <v>978</v>
      </c>
      <c r="L175" s="38" t="s">
        <v>979</v>
      </c>
      <c r="M175" s="31"/>
      <c r="N175" s="38" t="s">
        <v>983</v>
      </c>
      <c r="O175" s="38"/>
    </row>
    <row r="176" spans="1:16" ht="38.25" x14ac:dyDescent="0.2">
      <c r="A176" s="55">
        <f>IFERROR(RANK(B176,$B:$B,1),"")</f>
        <v>175</v>
      </c>
      <c r="B176" s="55">
        <f>IFERROR(SEARCH(Darbiniek!$C$2,C176)+ROW()/10000,IFERROR(SEARCH(Darbiniek!$C$2,D176)+ROW()/10000,IFERROR(SEARCH(Darbiniek!$C$2,F176)+ROW()/10000,IFERROR(SEARCH(Darbiniek!$C$2,H176)+ROW()/10000,IFERROR(SEARCH(Darbiniek!$C$2,J176)+ROW()/10000,IFERROR(SEARCH(Darbiniek!$C$2,G176)+ROW()/10000,""))))))</f>
        <v>1.0176000000000001</v>
      </c>
      <c r="C176" s="50" t="s">
        <v>327</v>
      </c>
      <c r="D176" s="68" t="s">
        <v>272</v>
      </c>
      <c r="E176" s="69">
        <v>108</v>
      </c>
      <c r="F176" s="70" t="s">
        <v>349</v>
      </c>
      <c r="G176" s="68" t="s">
        <v>293</v>
      </c>
      <c r="H176" s="68" t="s">
        <v>582</v>
      </c>
      <c r="I176" s="82" t="s">
        <v>583</v>
      </c>
      <c r="J176" s="47">
        <v>67105516</v>
      </c>
      <c r="K176" s="43" t="s">
        <v>976</v>
      </c>
      <c r="L176" s="31"/>
      <c r="M176" s="31"/>
      <c r="N176" s="38" t="s">
        <v>981</v>
      </c>
      <c r="O176" s="38"/>
    </row>
    <row r="177" spans="1:15" ht="78" x14ac:dyDescent="0.3">
      <c r="A177" s="55">
        <f>IFERROR(RANK(B177,$B:$B,1),"")</f>
        <v>176</v>
      </c>
      <c r="B177" s="55">
        <f>IFERROR(SEARCH(Darbiniek!$C$2,C177)+ROW()/10000,IFERROR(SEARCH(Darbiniek!$C$2,D177)+ROW()/10000,IFERROR(SEARCH(Darbiniek!$C$2,F177)+ROW()/10000,IFERROR(SEARCH(Darbiniek!$C$2,H177)+ROW()/10000,IFERROR(SEARCH(Darbiniek!$C$2,J177)+ROW()/10000,IFERROR(SEARCH(Darbiniek!$C$2,G177)+ROW()/10000,""))))))</f>
        <v>1.0177</v>
      </c>
      <c r="C177" s="50" t="s">
        <v>327</v>
      </c>
      <c r="D177" s="68" t="s">
        <v>272</v>
      </c>
      <c r="E177" s="69">
        <v>109</v>
      </c>
      <c r="F177" s="70" t="s">
        <v>862</v>
      </c>
      <c r="G177" s="68" t="s">
        <v>293</v>
      </c>
      <c r="H177" s="68" t="s">
        <v>863</v>
      </c>
      <c r="I177" s="105" t="s">
        <v>864</v>
      </c>
      <c r="J177" s="47">
        <v>67037450</v>
      </c>
      <c r="K177" s="38" t="s">
        <v>988</v>
      </c>
      <c r="L177" s="38" t="s">
        <v>989</v>
      </c>
      <c r="M177" s="38" t="s">
        <v>989</v>
      </c>
      <c r="N177" s="38" t="s">
        <v>989</v>
      </c>
      <c r="O177" s="38" t="s">
        <v>990</v>
      </c>
    </row>
    <row r="178" spans="1:15" ht="76.5" x14ac:dyDescent="0.2">
      <c r="A178" s="55">
        <f>IFERROR(RANK(B178,$B:$B,1),"")</f>
        <v>177</v>
      </c>
      <c r="B178" s="55">
        <f>IFERROR(SEARCH(Darbiniek!$C$2,C178)+ROW()/10000,IFERROR(SEARCH(Darbiniek!$C$2,D178)+ROW()/10000,IFERROR(SEARCH(Darbiniek!$C$2,F178)+ROW()/10000,IFERROR(SEARCH(Darbiniek!$C$2,H178)+ROW()/10000,IFERROR(SEARCH(Darbiniek!$C$2,J178)+ROW()/10000,IFERROR(SEARCH(Darbiniek!$C$2,G178)+ROW()/10000,""))))))</f>
        <v>1.0178</v>
      </c>
      <c r="C178" s="50" t="s">
        <v>327</v>
      </c>
      <c r="D178" s="68" t="s">
        <v>272</v>
      </c>
      <c r="E178" s="69">
        <v>104</v>
      </c>
      <c r="F178" s="70" t="s">
        <v>350</v>
      </c>
      <c r="G178" s="68" t="s">
        <v>293</v>
      </c>
      <c r="H178" s="92" t="s">
        <v>660</v>
      </c>
      <c r="I178" s="34" t="s">
        <v>661</v>
      </c>
      <c r="J178" s="47">
        <v>67037455</v>
      </c>
      <c r="K178" s="38" t="s">
        <v>988</v>
      </c>
      <c r="L178" s="38" t="s">
        <v>989</v>
      </c>
      <c r="M178" s="38" t="s">
        <v>989</v>
      </c>
      <c r="N178" s="38" t="s">
        <v>989</v>
      </c>
      <c r="O178" s="38" t="s">
        <v>990</v>
      </c>
    </row>
    <row r="179" spans="1:15" ht="76.5" x14ac:dyDescent="0.2">
      <c r="A179" s="55">
        <f>IFERROR(RANK(B179,$B:$B,1),"")</f>
        <v>178</v>
      </c>
      <c r="B179" s="55">
        <f>IFERROR(SEARCH(Darbiniek!$C$2,C179)+ROW()/10000,IFERROR(SEARCH(Darbiniek!$C$2,D179)+ROW()/10000,IFERROR(SEARCH(Darbiniek!$C$2,F179)+ROW()/10000,IFERROR(SEARCH(Darbiniek!$C$2,H179)+ROW()/10000,IFERROR(SEARCH(Darbiniek!$C$2,J179)+ROW()/10000,IFERROR(SEARCH(Darbiniek!$C$2,G179)+ROW()/10000,""))))))</f>
        <v>1.0179</v>
      </c>
      <c r="C179" s="92" t="s">
        <v>327</v>
      </c>
      <c r="D179" s="92" t="s">
        <v>272</v>
      </c>
      <c r="E179" s="93">
        <v>105</v>
      </c>
      <c r="F179" s="92" t="s">
        <v>350</v>
      </c>
      <c r="G179" s="94" t="s">
        <v>293</v>
      </c>
      <c r="H179" s="92" t="s">
        <v>685</v>
      </c>
      <c r="I179" s="34" t="s">
        <v>686</v>
      </c>
      <c r="J179" s="93">
        <v>67037451</v>
      </c>
      <c r="K179" s="38" t="s">
        <v>988</v>
      </c>
      <c r="L179" s="38" t="s">
        <v>989</v>
      </c>
      <c r="M179" s="38" t="s">
        <v>989</v>
      </c>
      <c r="N179" s="38" t="s">
        <v>989</v>
      </c>
      <c r="O179" s="38" t="s">
        <v>990</v>
      </c>
    </row>
    <row r="180" spans="1:15" ht="78" x14ac:dyDescent="0.3">
      <c r="A180" s="55">
        <f>IFERROR(RANK(B180,$B:$B,1),"")</f>
        <v>179</v>
      </c>
      <c r="B180" s="55">
        <f>IFERROR(SEARCH(Darbiniek!$C$2,C180)+ROW()/10000,IFERROR(SEARCH(Darbiniek!$C$2,D180)+ROW()/10000,IFERROR(SEARCH(Darbiniek!$C$2,F180)+ROW()/10000,IFERROR(SEARCH(Darbiniek!$C$2,H180)+ROW()/10000,IFERROR(SEARCH(Darbiniek!$C$2,J180)+ROW()/10000,IFERROR(SEARCH(Darbiniek!$C$2,G180)+ROW()/10000,""))))))</f>
        <v>1.018</v>
      </c>
      <c r="C180" s="50" t="s">
        <v>327</v>
      </c>
      <c r="D180" s="68" t="s">
        <v>272</v>
      </c>
      <c r="E180" s="69">
        <v>107</v>
      </c>
      <c r="F180" s="70" t="s">
        <v>350</v>
      </c>
      <c r="G180" s="68" t="s">
        <v>293</v>
      </c>
      <c r="H180" s="68" t="s">
        <v>854</v>
      </c>
      <c r="I180" s="89" t="s">
        <v>855</v>
      </c>
      <c r="J180" s="81">
        <v>67012773</v>
      </c>
      <c r="K180" s="38" t="s">
        <v>988</v>
      </c>
      <c r="L180" s="38" t="s">
        <v>989</v>
      </c>
      <c r="M180" s="38" t="s">
        <v>989</v>
      </c>
      <c r="N180" s="38" t="s">
        <v>989</v>
      </c>
      <c r="O180" s="38" t="s">
        <v>990</v>
      </c>
    </row>
    <row r="181" spans="1:15" ht="78" x14ac:dyDescent="0.3">
      <c r="A181" s="55">
        <f>IFERROR(RANK(B181,$B:$B,1),"")</f>
        <v>180</v>
      </c>
      <c r="B181" s="55">
        <f>IFERROR(SEARCH(Darbiniek!$C$2,C181)+ROW()/10000,IFERROR(SEARCH(Darbiniek!$C$2,D181)+ROW()/10000,IFERROR(SEARCH(Darbiniek!$C$2,F181)+ROW()/10000,IFERROR(SEARCH(Darbiniek!$C$2,H181)+ROW()/10000,IFERROR(SEARCH(Darbiniek!$C$2,J181)+ROW()/10000,IFERROR(SEARCH(Darbiniek!$C$2,G181)+ROW()/10000,""))))))</f>
        <v>1.0181</v>
      </c>
      <c r="C181" s="50" t="s">
        <v>327</v>
      </c>
      <c r="D181" s="68" t="s">
        <v>272</v>
      </c>
      <c r="E181" s="69">
        <v>107</v>
      </c>
      <c r="F181" s="70" t="s">
        <v>350</v>
      </c>
      <c r="G181" s="68" t="s">
        <v>293</v>
      </c>
      <c r="H181" s="68" t="s">
        <v>852</v>
      </c>
      <c r="I181" s="89" t="s">
        <v>853</v>
      </c>
      <c r="J181" s="47">
        <v>67037452</v>
      </c>
      <c r="K181" s="38" t="s">
        <v>988</v>
      </c>
      <c r="L181" s="38" t="s">
        <v>989</v>
      </c>
      <c r="M181" s="38" t="s">
        <v>989</v>
      </c>
      <c r="N181" s="38" t="s">
        <v>989</v>
      </c>
      <c r="O181" s="38" t="s">
        <v>990</v>
      </c>
    </row>
    <row r="182" spans="1:15" ht="76.5" x14ac:dyDescent="0.2">
      <c r="A182" s="55">
        <f>IFERROR(RANK(B182,$B:$B,1),"")</f>
        <v>181</v>
      </c>
      <c r="B182" s="55">
        <f>IFERROR(SEARCH(Darbiniek!$C$2,C182)+ROW()/10000,IFERROR(SEARCH(Darbiniek!$C$2,D182)+ROW()/10000,IFERROR(SEARCH(Darbiniek!$C$2,F182)+ROW()/10000,IFERROR(SEARCH(Darbiniek!$C$2,H182)+ROW()/10000,IFERROR(SEARCH(Darbiniek!$C$2,J182)+ROW()/10000,IFERROR(SEARCH(Darbiniek!$C$2,G182)+ROW()/10000,""))))))</f>
        <v>1.0182</v>
      </c>
      <c r="C182" s="50" t="s">
        <v>327</v>
      </c>
      <c r="D182" s="68" t="s">
        <v>272</v>
      </c>
      <c r="E182" s="69">
        <v>106</v>
      </c>
      <c r="F182" s="70" t="s">
        <v>350</v>
      </c>
      <c r="G182" s="68" t="s">
        <v>293</v>
      </c>
      <c r="H182" s="68" t="s">
        <v>404</v>
      </c>
      <c r="I182" s="82" t="s">
        <v>405</v>
      </c>
      <c r="J182" s="47">
        <v>67037454</v>
      </c>
      <c r="K182" s="38" t="s">
        <v>988</v>
      </c>
      <c r="L182" s="38" t="s">
        <v>989</v>
      </c>
      <c r="M182" s="38" t="s">
        <v>989</v>
      </c>
      <c r="N182" s="38" t="s">
        <v>989</v>
      </c>
      <c r="O182" s="38" t="s">
        <v>990</v>
      </c>
    </row>
    <row r="183" spans="1:15" ht="76.5" x14ac:dyDescent="0.2">
      <c r="A183" s="55">
        <f>IFERROR(RANK(B183,$B:$B,1),"")</f>
        <v>182</v>
      </c>
      <c r="B183" s="55">
        <f>IFERROR(SEARCH(Darbiniek!$C$2,C183)+ROW()/10000,IFERROR(SEARCH(Darbiniek!$C$2,D183)+ROW()/10000,IFERROR(SEARCH(Darbiniek!$C$2,F183)+ROW()/10000,IFERROR(SEARCH(Darbiniek!$C$2,H183)+ROW()/10000,IFERROR(SEARCH(Darbiniek!$C$2,J183)+ROW()/10000,IFERROR(SEARCH(Darbiniek!$C$2,G183)+ROW()/10000,""))))))</f>
        <v>1.0183</v>
      </c>
      <c r="C183" s="50" t="s">
        <v>327</v>
      </c>
      <c r="D183" s="68" t="s">
        <v>272</v>
      </c>
      <c r="E183" s="69">
        <v>105</v>
      </c>
      <c r="F183" s="70" t="s">
        <v>350</v>
      </c>
      <c r="G183" s="68" t="s">
        <v>293</v>
      </c>
      <c r="H183" s="68" t="s">
        <v>185</v>
      </c>
      <c r="I183" s="82" t="s">
        <v>186</v>
      </c>
      <c r="J183" s="47">
        <v>67037449</v>
      </c>
      <c r="K183" s="38" t="s">
        <v>988</v>
      </c>
      <c r="L183" s="38" t="s">
        <v>989</v>
      </c>
      <c r="M183" s="38" t="s">
        <v>989</v>
      </c>
      <c r="N183" s="38" t="s">
        <v>989</v>
      </c>
      <c r="O183" s="38" t="s">
        <v>990</v>
      </c>
    </row>
    <row r="184" spans="1:15" ht="76.5" x14ac:dyDescent="0.2">
      <c r="A184" s="55">
        <f>IFERROR(RANK(B184,$B:$B,1),"")</f>
        <v>183</v>
      </c>
      <c r="B184" s="55">
        <f>IFERROR(SEARCH(Darbiniek!$C$2,C184)+ROW()/10000,IFERROR(SEARCH(Darbiniek!$C$2,D184)+ROW()/10000,IFERROR(SEARCH(Darbiniek!$C$2,F184)+ROW()/10000,IFERROR(SEARCH(Darbiniek!$C$2,H184)+ROW()/10000,IFERROR(SEARCH(Darbiniek!$C$2,J184)+ROW()/10000,IFERROR(SEARCH(Darbiniek!$C$2,G184)+ROW()/10000,""))))))</f>
        <v>1.0184</v>
      </c>
      <c r="C184" s="50" t="s">
        <v>327</v>
      </c>
      <c r="D184" s="68" t="s">
        <v>272</v>
      </c>
      <c r="E184" s="69">
        <v>106</v>
      </c>
      <c r="F184" s="70" t="s">
        <v>350</v>
      </c>
      <c r="G184" s="68" t="s">
        <v>293</v>
      </c>
      <c r="H184" s="68"/>
      <c r="I184" s="82"/>
      <c r="J184" s="47">
        <v>67037448</v>
      </c>
      <c r="K184" s="38" t="s">
        <v>988</v>
      </c>
      <c r="L184" s="38" t="s">
        <v>989</v>
      </c>
      <c r="M184" s="38" t="s">
        <v>989</v>
      </c>
      <c r="N184" s="38" t="s">
        <v>989</v>
      </c>
      <c r="O184" s="38" t="s">
        <v>990</v>
      </c>
    </row>
    <row r="185" spans="1:15" ht="76.5" x14ac:dyDescent="0.2">
      <c r="A185" s="55">
        <f>IFERROR(RANK(B185,$B:$B,1),"")</f>
        <v>184</v>
      </c>
      <c r="B185" s="55">
        <f>IFERROR(SEARCH(Darbiniek!$C$2,C185)+ROW()/10000,IFERROR(SEARCH(Darbiniek!$C$2,D185)+ROW()/10000,IFERROR(SEARCH(Darbiniek!$C$2,F185)+ROW()/10000,IFERROR(SEARCH(Darbiniek!$C$2,H185)+ROW()/10000,IFERROR(SEARCH(Darbiniek!$C$2,J185)+ROW()/10000,IFERROR(SEARCH(Darbiniek!$C$2,G185)+ROW()/10000,""))))))</f>
        <v>1.0185</v>
      </c>
      <c r="C185" s="50" t="s">
        <v>327</v>
      </c>
      <c r="D185" s="68" t="s">
        <v>272</v>
      </c>
      <c r="E185" s="69">
        <v>109</v>
      </c>
      <c r="F185" s="70" t="s">
        <v>350</v>
      </c>
      <c r="G185" s="68" t="s">
        <v>293</v>
      </c>
      <c r="H185" s="68"/>
      <c r="I185" s="82"/>
      <c r="J185" s="81">
        <v>67012561</v>
      </c>
      <c r="K185" s="38" t="s">
        <v>988</v>
      </c>
      <c r="L185" s="38" t="s">
        <v>989</v>
      </c>
      <c r="M185" s="38" t="s">
        <v>989</v>
      </c>
      <c r="N185" s="38" t="s">
        <v>989</v>
      </c>
      <c r="O185" s="38" t="s">
        <v>990</v>
      </c>
    </row>
    <row r="186" spans="1:15" x14ac:dyDescent="0.2">
      <c r="A186" s="55">
        <f>IFERROR(RANK(B186,$B:$B,1),"")</f>
        <v>185</v>
      </c>
      <c r="B186" s="55">
        <f>IFERROR(SEARCH(Darbiniek!$C$2,C186)+ROW()/10000,IFERROR(SEARCH(Darbiniek!$C$2,D186)+ROW()/10000,IFERROR(SEARCH(Darbiniek!$C$2,F186)+ROW()/10000,IFERROR(SEARCH(Darbiniek!$C$2,H186)+ROW()/10000,IFERROR(SEARCH(Darbiniek!$C$2,J186)+ROW()/10000,IFERROR(SEARCH(Darbiniek!$C$2,G186)+ROW()/10000,""))))))</f>
        <v>1.0185999999999999</v>
      </c>
      <c r="C186" s="50" t="s">
        <v>50</v>
      </c>
      <c r="D186" s="50" t="s">
        <v>268</v>
      </c>
      <c r="E186" s="56">
        <v>601</v>
      </c>
      <c r="F186" s="57" t="s">
        <v>16</v>
      </c>
      <c r="G186" s="50"/>
      <c r="H186" s="50" t="s">
        <v>113</v>
      </c>
      <c r="I186" s="34" t="s">
        <v>592</v>
      </c>
      <c r="J186" s="33">
        <v>67012251</v>
      </c>
      <c r="K186" s="38" t="s">
        <v>283</v>
      </c>
      <c r="L186" s="38"/>
      <c r="M186" s="38"/>
      <c r="N186" s="38"/>
      <c r="O186" s="38"/>
    </row>
    <row r="187" spans="1:15" ht="16.5" x14ac:dyDescent="0.3">
      <c r="A187" s="55">
        <f>IFERROR(RANK(B187,$B:$B,1),"")</f>
        <v>186</v>
      </c>
      <c r="B187" s="55">
        <f>IFERROR(SEARCH(Darbiniek!$C$2,C187)+ROW()/10000,IFERROR(SEARCH(Darbiniek!$C$2,D187)+ROW()/10000,IFERROR(SEARCH(Darbiniek!$C$2,F187)+ROW()/10000,IFERROR(SEARCH(Darbiniek!$C$2,H187)+ROW()/10000,IFERROR(SEARCH(Darbiniek!$C$2,J187)+ROW()/10000,IFERROR(SEARCH(Darbiniek!$C$2,G187)+ROW()/10000,""))))))</f>
        <v>1.0186999999999999</v>
      </c>
      <c r="C187" s="50" t="s">
        <v>50</v>
      </c>
      <c r="D187" s="50" t="s">
        <v>268</v>
      </c>
      <c r="E187" s="56">
        <v>603</v>
      </c>
      <c r="F187" s="57" t="s">
        <v>374</v>
      </c>
      <c r="G187" s="50"/>
      <c r="H187" s="50" t="s">
        <v>969</v>
      </c>
      <c r="I187" s="89" t="s">
        <v>665</v>
      </c>
      <c r="J187" s="33">
        <v>67181852</v>
      </c>
      <c r="K187" s="38"/>
      <c r="L187" s="38"/>
      <c r="M187" s="38"/>
      <c r="N187" s="38"/>
      <c r="O187" s="38"/>
    </row>
    <row r="188" spans="1:15" ht="38.25" x14ac:dyDescent="0.2">
      <c r="A188" s="55">
        <f>IFERROR(RANK(B188,$B:$B,1),"")</f>
        <v>187</v>
      </c>
      <c r="B188" s="55">
        <f>IFERROR(SEARCH(Darbiniek!$C$2,C188)+ROW()/10000,IFERROR(SEARCH(Darbiniek!$C$2,D188)+ROW()/10000,IFERROR(SEARCH(Darbiniek!$C$2,F188)+ROW()/10000,IFERROR(SEARCH(Darbiniek!$C$2,H188)+ROW()/10000,IFERROR(SEARCH(Darbiniek!$C$2,J188)+ROW()/10000,IFERROR(SEARCH(Darbiniek!$C$2,G188)+ROW()/10000,""))))))</f>
        <v>1.0187999999999999</v>
      </c>
      <c r="C188" s="50" t="s">
        <v>50</v>
      </c>
      <c r="D188" s="50" t="s">
        <v>266</v>
      </c>
      <c r="E188" s="56">
        <v>415</v>
      </c>
      <c r="F188" s="57" t="s">
        <v>116</v>
      </c>
      <c r="G188" s="50"/>
      <c r="H188" s="50" t="s">
        <v>143</v>
      </c>
      <c r="I188" s="34" t="s">
        <v>144</v>
      </c>
      <c r="J188" s="33">
        <v>67181593</v>
      </c>
      <c r="K188" s="43" t="s">
        <v>976</v>
      </c>
      <c r="L188" s="38"/>
      <c r="M188" s="38"/>
      <c r="N188" s="38" t="s">
        <v>981</v>
      </c>
      <c r="O188" s="38"/>
    </row>
    <row r="189" spans="1:15" ht="38.25" x14ac:dyDescent="0.2">
      <c r="A189" s="55">
        <f>IFERROR(RANK(B189,$B:$B,1),"")</f>
        <v>188</v>
      </c>
      <c r="B189" s="55">
        <f>IFERROR(SEARCH(Darbiniek!$C$2,C189)+ROW()/10000,IFERROR(SEARCH(Darbiniek!$C$2,D189)+ROW()/10000,IFERROR(SEARCH(Darbiniek!$C$2,F189)+ROW()/10000,IFERROR(SEARCH(Darbiniek!$C$2,H189)+ROW()/10000,IFERROR(SEARCH(Darbiniek!$C$2,J189)+ROW()/10000,IFERROR(SEARCH(Darbiniek!$C$2,G189)+ROW()/10000,""))))))</f>
        <v>1.0188999999999999</v>
      </c>
      <c r="C189" s="50" t="s">
        <v>50</v>
      </c>
      <c r="D189" s="50" t="s">
        <v>266</v>
      </c>
      <c r="E189" s="56">
        <v>415</v>
      </c>
      <c r="F189" s="57" t="s">
        <v>116</v>
      </c>
      <c r="G189" s="50"/>
      <c r="H189" s="50" t="s">
        <v>549</v>
      </c>
      <c r="I189" s="34" t="s">
        <v>550</v>
      </c>
      <c r="J189" s="33">
        <v>67012332</v>
      </c>
      <c r="K189" s="43" t="s">
        <v>976</v>
      </c>
      <c r="L189" s="38"/>
      <c r="M189" s="38"/>
      <c r="N189" s="38" t="s">
        <v>981</v>
      </c>
      <c r="O189" s="38"/>
    </row>
    <row r="190" spans="1:15" ht="39.75" x14ac:dyDescent="0.3">
      <c r="A190" s="55">
        <f>IFERROR(RANK(B190,$B:$B,1),"")</f>
        <v>189</v>
      </c>
      <c r="B190" s="55">
        <f>IFERROR(SEARCH(Darbiniek!$C$2,C190)+ROW()/10000,IFERROR(SEARCH(Darbiniek!$C$2,D190)+ROW()/10000,IFERROR(SEARCH(Darbiniek!$C$2,F190)+ROW()/10000,IFERROR(SEARCH(Darbiniek!$C$2,H190)+ROW()/10000,IFERROR(SEARCH(Darbiniek!$C$2,J190)+ROW()/10000,IFERROR(SEARCH(Darbiniek!$C$2,G190)+ROW()/10000,""))))))</f>
        <v>1.0189999999999999</v>
      </c>
      <c r="C190" s="50" t="s">
        <v>328</v>
      </c>
      <c r="D190" s="50" t="s">
        <v>268</v>
      </c>
      <c r="E190" s="56">
        <v>206</v>
      </c>
      <c r="F190" s="57" t="s">
        <v>618</v>
      </c>
      <c r="G190" s="50" t="s">
        <v>293</v>
      </c>
      <c r="H190" s="50" t="s">
        <v>811</v>
      </c>
      <c r="I190" s="89" t="s">
        <v>812</v>
      </c>
      <c r="J190" s="33">
        <v>67012331</v>
      </c>
      <c r="K190" s="43" t="s">
        <v>976</v>
      </c>
      <c r="L190" s="38"/>
      <c r="M190" s="38"/>
      <c r="N190" s="38" t="s">
        <v>981</v>
      </c>
      <c r="O190" s="38"/>
    </row>
    <row r="191" spans="1:15" ht="25.5" x14ac:dyDescent="0.2">
      <c r="A191" s="55">
        <f>IFERROR(RANK(B191,$B:$B,1),"")</f>
        <v>190</v>
      </c>
      <c r="B191" s="55">
        <f>IFERROR(SEARCH(Darbiniek!$C$2,C191)+ROW()/10000,IFERROR(SEARCH(Darbiniek!$C$2,D191)+ROW()/10000,IFERROR(SEARCH(Darbiniek!$C$2,F191)+ROW()/10000,IFERROR(SEARCH(Darbiniek!$C$2,H191)+ROW()/10000,IFERROR(SEARCH(Darbiniek!$C$2,J191)+ROW()/10000,IFERROR(SEARCH(Darbiniek!$C$2,G191)+ROW()/10000,""))))))</f>
        <v>1.0190999999999999</v>
      </c>
      <c r="C191" s="50" t="s">
        <v>328</v>
      </c>
      <c r="D191" s="50" t="s">
        <v>268</v>
      </c>
      <c r="E191" s="56">
        <v>209</v>
      </c>
      <c r="F191" s="57" t="s">
        <v>112</v>
      </c>
      <c r="G191" s="50"/>
      <c r="H191" s="50" t="s">
        <v>127</v>
      </c>
      <c r="I191" s="34" t="s">
        <v>128</v>
      </c>
      <c r="J191" s="33">
        <v>67012256</v>
      </c>
      <c r="K191" s="38" t="s">
        <v>536</v>
      </c>
      <c r="L191" s="38"/>
      <c r="M191" s="38"/>
      <c r="N191" s="38"/>
      <c r="O191" s="38"/>
    </row>
    <row r="192" spans="1:15" ht="76.5" x14ac:dyDescent="0.2">
      <c r="A192" s="55">
        <f>IFERROR(RANK(B192,$B:$B,1),"")</f>
        <v>191</v>
      </c>
      <c r="B192" s="55">
        <f>IFERROR(SEARCH(Darbiniek!$C$2,C192)+ROW()/10000,IFERROR(SEARCH(Darbiniek!$C$2,D192)+ROW()/10000,IFERROR(SEARCH(Darbiniek!$C$2,F192)+ROW()/10000,IFERROR(SEARCH(Darbiniek!$C$2,H192)+ROW()/10000,IFERROR(SEARCH(Darbiniek!$C$2,J192)+ROW()/10000,IFERROR(SEARCH(Darbiniek!$C$2,G192)+ROW()/10000,""))))))</f>
        <v>1.0192000000000001</v>
      </c>
      <c r="C192" s="50" t="s">
        <v>328</v>
      </c>
      <c r="D192" s="50" t="s">
        <v>268</v>
      </c>
      <c r="E192" s="56">
        <v>205</v>
      </c>
      <c r="F192" s="96" t="s">
        <v>593</v>
      </c>
      <c r="G192" s="50" t="s">
        <v>293</v>
      </c>
      <c r="H192" s="50"/>
      <c r="I192" s="34"/>
      <c r="J192" s="33"/>
      <c r="K192" s="38" t="s">
        <v>988</v>
      </c>
      <c r="L192" s="38" t="s">
        <v>989</v>
      </c>
      <c r="M192" s="38" t="s">
        <v>989</v>
      </c>
      <c r="N192" s="38" t="s">
        <v>989</v>
      </c>
      <c r="O192" s="38" t="s">
        <v>990</v>
      </c>
    </row>
    <row r="193" spans="1:15" ht="78" x14ac:dyDescent="0.3">
      <c r="A193" s="55">
        <f>IFERROR(RANK(B193,$B:$B,1),"")</f>
        <v>192</v>
      </c>
      <c r="B193" s="55">
        <f>IFERROR(SEARCH(Darbiniek!$C$2,C193)+ROW()/10000,IFERROR(SEARCH(Darbiniek!$C$2,D193)+ROW()/10000,IFERROR(SEARCH(Darbiniek!$C$2,F193)+ROW()/10000,IFERROR(SEARCH(Darbiniek!$C$2,H193)+ROW()/10000,IFERROR(SEARCH(Darbiniek!$C$2,J193)+ROW()/10000,IFERROR(SEARCH(Darbiniek!$C$2,G193)+ROW()/10000,""))))))</f>
        <v>1.0193000000000001</v>
      </c>
      <c r="C193" s="50" t="s">
        <v>328</v>
      </c>
      <c r="D193" s="50" t="s">
        <v>268</v>
      </c>
      <c r="E193" s="56">
        <v>217</v>
      </c>
      <c r="F193" s="57" t="s">
        <v>641</v>
      </c>
      <c r="G193" s="50" t="s">
        <v>790</v>
      </c>
      <c r="H193" s="50" t="s">
        <v>923</v>
      </c>
      <c r="I193" s="89" t="s">
        <v>894</v>
      </c>
      <c r="J193" s="18">
        <v>67012257</v>
      </c>
      <c r="K193" s="38" t="s">
        <v>988</v>
      </c>
      <c r="L193" s="38" t="s">
        <v>989</v>
      </c>
      <c r="M193" s="38" t="s">
        <v>989</v>
      </c>
      <c r="N193" s="38" t="s">
        <v>989</v>
      </c>
      <c r="O193" s="38" t="s">
        <v>990</v>
      </c>
    </row>
    <row r="194" spans="1:15" ht="78" x14ac:dyDescent="0.3">
      <c r="A194" s="55">
        <f>IFERROR(RANK(B194,$B:$B,1),"")</f>
        <v>193</v>
      </c>
      <c r="B194" s="55">
        <f>IFERROR(SEARCH(Darbiniek!$C$2,C194)+ROW()/10000,IFERROR(SEARCH(Darbiniek!$C$2,D194)+ROW()/10000,IFERROR(SEARCH(Darbiniek!$C$2,F194)+ROW()/10000,IFERROR(SEARCH(Darbiniek!$C$2,H194)+ROW()/10000,IFERROR(SEARCH(Darbiniek!$C$2,J194)+ROW()/10000,IFERROR(SEARCH(Darbiniek!$C$2,G194)+ROW()/10000,""))))))</f>
        <v>1.0194000000000001</v>
      </c>
      <c r="C194" s="50" t="s">
        <v>328</v>
      </c>
      <c r="D194" s="50" t="s">
        <v>268</v>
      </c>
      <c r="E194" s="56">
        <v>217</v>
      </c>
      <c r="F194" s="57" t="s">
        <v>641</v>
      </c>
      <c r="G194" s="50" t="s">
        <v>790</v>
      </c>
      <c r="H194" s="50" t="s">
        <v>839</v>
      </c>
      <c r="I194" s="89" t="s">
        <v>840</v>
      </c>
      <c r="J194" s="33">
        <v>67026274</v>
      </c>
      <c r="K194" s="38" t="s">
        <v>988</v>
      </c>
      <c r="L194" s="38" t="s">
        <v>989</v>
      </c>
      <c r="M194" s="38" t="s">
        <v>989</v>
      </c>
      <c r="N194" s="38" t="s">
        <v>989</v>
      </c>
      <c r="O194" s="38" t="s">
        <v>990</v>
      </c>
    </row>
    <row r="195" spans="1:15" ht="78" x14ac:dyDescent="0.3">
      <c r="A195" s="55">
        <f>IFERROR(RANK(B195,$B:$B,1),"")</f>
        <v>194</v>
      </c>
      <c r="B195" s="55">
        <f>IFERROR(SEARCH(Darbiniek!$C$2,C195)+ROW()/10000,IFERROR(SEARCH(Darbiniek!$C$2,D195)+ROW()/10000,IFERROR(SEARCH(Darbiniek!$C$2,F195)+ROW()/10000,IFERROR(SEARCH(Darbiniek!$C$2,H195)+ROW()/10000,IFERROR(SEARCH(Darbiniek!$C$2,J195)+ROW()/10000,IFERROR(SEARCH(Darbiniek!$C$2,G195)+ROW()/10000,""))))))</f>
        <v>1.0195000000000001</v>
      </c>
      <c r="C195" s="50" t="s">
        <v>328</v>
      </c>
      <c r="D195" s="50" t="s">
        <v>268</v>
      </c>
      <c r="E195" s="56">
        <v>204</v>
      </c>
      <c r="F195" s="57" t="s">
        <v>641</v>
      </c>
      <c r="G195" s="50" t="s">
        <v>790</v>
      </c>
      <c r="H195" s="50" t="s">
        <v>835</v>
      </c>
      <c r="I195" s="89" t="s">
        <v>836</v>
      </c>
      <c r="J195" s="33">
        <v>67026035</v>
      </c>
      <c r="K195" s="38" t="s">
        <v>988</v>
      </c>
      <c r="L195" s="38" t="s">
        <v>989</v>
      </c>
      <c r="M195" s="38" t="s">
        <v>989</v>
      </c>
      <c r="N195" s="38" t="s">
        <v>989</v>
      </c>
      <c r="O195" s="38" t="s">
        <v>990</v>
      </c>
    </row>
    <row r="196" spans="1:15" ht="78" x14ac:dyDescent="0.3">
      <c r="A196" s="55">
        <f>IFERROR(RANK(B196,$B:$B,1),"")</f>
        <v>195</v>
      </c>
      <c r="B196" s="55">
        <f>IFERROR(SEARCH(Darbiniek!$C$2,C196)+ROW()/10000,IFERROR(SEARCH(Darbiniek!$C$2,D196)+ROW()/10000,IFERROR(SEARCH(Darbiniek!$C$2,F196)+ROW()/10000,IFERROR(SEARCH(Darbiniek!$C$2,H196)+ROW()/10000,IFERROR(SEARCH(Darbiniek!$C$2,J196)+ROW()/10000,IFERROR(SEARCH(Darbiniek!$C$2,G196)+ROW()/10000,""))))))</f>
        <v>1.0196000000000001</v>
      </c>
      <c r="C196" s="50" t="s">
        <v>328</v>
      </c>
      <c r="D196" s="50" t="s">
        <v>268</v>
      </c>
      <c r="E196" s="56">
        <v>204</v>
      </c>
      <c r="F196" s="57" t="s">
        <v>641</v>
      </c>
      <c r="G196" s="50" t="s">
        <v>790</v>
      </c>
      <c r="H196" s="50" t="s">
        <v>126</v>
      </c>
      <c r="I196" s="89" t="s">
        <v>838</v>
      </c>
      <c r="J196" s="33">
        <v>67026198</v>
      </c>
      <c r="K196" s="38" t="s">
        <v>988</v>
      </c>
      <c r="L196" s="38" t="s">
        <v>989</v>
      </c>
      <c r="M196" s="38" t="s">
        <v>989</v>
      </c>
      <c r="N196" s="38" t="s">
        <v>989</v>
      </c>
      <c r="O196" s="38" t="s">
        <v>990</v>
      </c>
    </row>
    <row r="197" spans="1:15" ht="78" x14ac:dyDescent="0.3">
      <c r="A197" s="55">
        <f>IFERROR(RANK(B197,$B:$B,1),"")</f>
        <v>196</v>
      </c>
      <c r="B197" s="55">
        <f>IFERROR(SEARCH(Darbiniek!$C$2,C197)+ROW()/10000,IFERROR(SEARCH(Darbiniek!$C$2,D197)+ROW()/10000,IFERROR(SEARCH(Darbiniek!$C$2,F197)+ROW()/10000,IFERROR(SEARCH(Darbiniek!$C$2,H197)+ROW()/10000,IFERROR(SEARCH(Darbiniek!$C$2,J197)+ROW()/10000,IFERROR(SEARCH(Darbiniek!$C$2,G197)+ROW()/10000,""))))))</f>
        <v>1.0197000000000001</v>
      </c>
      <c r="C197" s="50" t="s">
        <v>328</v>
      </c>
      <c r="D197" s="50" t="s">
        <v>268</v>
      </c>
      <c r="E197" s="56">
        <v>202</v>
      </c>
      <c r="F197" s="57" t="s">
        <v>641</v>
      </c>
      <c r="G197" s="50" t="s">
        <v>790</v>
      </c>
      <c r="H197" s="50" t="s">
        <v>352</v>
      </c>
      <c r="I197" s="89" t="s">
        <v>353</v>
      </c>
      <c r="J197" s="33">
        <v>67012374</v>
      </c>
      <c r="K197" s="38" t="s">
        <v>988</v>
      </c>
      <c r="L197" s="38" t="s">
        <v>989</v>
      </c>
      <c r="M197" s="38" t="s">
        <v>989</v>
      </c>
      <c r="N197" s="38" t="s">
        <v>989</v>
      </c>
      <c r="O197" s="38" t="s">
        <v>990</v>
      </c>
    </row>
    <row r="198" spans="1:15" ht="78" x14ac:dyDescent="0.3">
      <c r="A198" s="55">
        <f>IFERROR(RANK(B198,$B:$B,1),"")</f>
        <v>197</v>
      </c>
      <c r="B198" s="55">
        <f>IFERROR(SEARCH(Darbiniek!$C$2,C198)+ROW()/10000,IFERROR(SEARCH(Darbiniek!$C$2,D198)+ROW()/10000,IFERROR(SEARCH(Darbiniek!$C$2,F198)+ROW()/10000,IFERROR(SEARCH(Darbiniek!$C$2,H198)+ROW()/10000,IFERROR(SEARCH(Darbiniek!$C$2,J198)+ROW()/10000,IFERROR(SEARCH(Darbiniek!$C$2,G198)+ROW()/10000,""))))))</f>
        <v>1.0198</v>
      </c>
      <c r="C198" s="50" t="s">
        <v>328</v>
      </c>
      <c r="D198" s="50" t="s">
        <v>268</v>
      </c>
      <c r="E198" s="56">
        <v>202</v>
      </c>
      <c r="F198" s="57" t="s">
        <v>641</v>
      </c>
      <c r="G198" s="50" t="s">
        <v>790</v>
      </c>
      <c r="H198" s="50" t="s">
        <v>841</v>
      </c>
      <c r="I198" s="89" t="s">
        <v>842</v>
      </c>
      <c r="J198" s="33">
        <v>67181921</v>
      </c>
      <c r="K198" s="38" t="s">
        <v>988</v>
      </c>
      <c r="L198" s="38" t="s">
        <v>989</v>
      </c>
      <c r="M198" s="38" t="s">
        <v>989</v>
      </c>
      <c r="N198" s="38" t="s">
        <v>989</v>
      </c>
      <c r="O198" s="38" t="s">
        <v>990</v>
      </c>
    </row>
    <row r="199" spans="1:15" ht="78" x14ac:dyDescent="0.3">
      <c r="A199" s="55">
        <f>IFERROR(RANK(B199,$B:$B,1),"")</f>
        <v>198</v>
      </c>
      <c r="B199" s="55">
        <f>IFERROR(SEARCH(Darbiniek!$C$2,C199)+ROW()/10000,IFERROR(SEARCH(Darbiniek!$C$2,D199)+ROW()/10000,IFERROR(SEARCH(Darbiniek!$C$2,F199)+ROW()/10000,IFERROR(SEARCH(Darbiniek!$C$2,H199)+ROW()/10000,IFERROR(SEARCH(Darbiniek!$C$2,J199)+ROW()/10000,IFERROR(SEARCH(Darbiniek!$C$2,G199)+ROW()/10000,""))))))</f>
        <v>1.0199</v>
      </c>
      <c r="C199" s="50" t="s">
        <v>328</v>
      </c>
      <c r="D199" s="50" t="s">
        <v>268</v>
      </c>
      <c r="E199" s="112">
        <v>204</v>
      </c>
      <c r="F199" s="57" t="s">
        <v>641</v>
      </c>
      <c r="G199" s="50" t="s">
        <v>790</v>
      </c>
      <c r="H199" s="50" t="s">
        <v>946</v>
      </c>
      <c r="I199" s="89" t="s">
        <v>947</v>
      </c>
      <c r="J199" s="33">
        <v>67105944</v>
      </c>
      <c r="K199" s="38" t="s">
        <v>988</v>
      </c>
      <c r="L199" s="38" t="s">
        <v>989</v>
      </c>
      <c r="M199" s="38" t="s">
        <v>989</v>
      </c>
      <c r="N199" s="38" t="s">
        <v>989</v>
      </c>
      <c r="O199" s="38" t="s">
        <v>990</v>
      </c>
    </row>
    <row r="200" spans="1:15" ht="78" x14ac:dyDescent="0.3">
      <c r="A200" s="55">
        <f>IFERROR(RANK(B200,$B:$B,1),"")</f>
        <v>199</v>
      </c>
      <c r="B200" s="55">
        <f>IFERROR(SEARCH(Darbiniek!$C$2,C200)+ROW()/10000,IFERROR(SEARCH(Darbiniek!$C$2,D200)+ROW()/10000,IFERROR(SEARCH(Darbiniek!$C$2,F200)+ROW()/10000,IFERROR(SEARCH(Darbiniek!$C$2,H200)+ROW()/10000,IFERROR(SEARCH(Darbiniek!$C$2,J200)+ROW()/10000,IFERROR(SEARCH(Darbiniek!$C$2,G200)+ROW()/10000,""))))))</f>
        <v>1.02</v>
      </c>
      <c r="C200" s="50" t="s">
        <v>328</v>
      </c>
      <c r="D200" s="50" t="s">
        <v>268</v>
      </c>
      <c r="E200" s="56">
        <v>219</v>
      </c>
      <c r="F200" s="57" t="s">
        <v>641</v>
      </c>
      <c r="G200" s="50" t="s">
        <v>293</v>
      </c>
      <c r="H200" s="50" t="s">
        <v>761</v>
      </c>
      <c r="I200" s="89" t="s">
        <v>762</v>
      </c>
      <c r="J200" s="33">
        <v>67012389</v>
      </c>
      <c r="K200" s="38" t="s">
        <v>988</v>
      </c>
      <c r="L200" s="38" t="s">
        <v>989</v>
      </c>
      <c r="M200" s="38" t="s">
        <v>989</v>
      </c>
      <c r="N200" s="38" t="s">
        <v>989</v>
      </c>
      <c r="O200" s="38" t="s">
        <v>990</v>
      </c>
    </row>
    <row r="201" spans="1:15" ht="76.5" x14ac:dyDescent="0.2">
      <c r="A201" s="55">
        <f>IFERROR(RANK(B201,$B:$B,1),"")</f>
        <v>200</v>
      </c>
      <c r="B201" s="55">
        <f>IFERROR(SEARCH(Darbiniek!$C$2,C201)+ROW()/10000,IFERROR(SEARCH(Darbiniek!$C$2,D201)+ROW()/10000,IFERROR(SEARCH(Darbiniek!$C$2,F201)+ROW()/10000,IFERROR(SEARCH(Darbiniek!$C$2,H201)+ROW()/10000,IFERROR(SEARCH(Darbiniek!$C$2,J201)+ROW()/10000,IFERROR(SEARCH(Darbiniek!$C$2,G201)+ROW()/10000,""))))))</f>
        <v>1.0201</v>
      </c>
      <c r="C201" s="50" t="s">
        <v>328</v>
      </c>
      <c r="D201" s="50" t="s">
        <v>268</v>
      </c>
      <c r="E201" s="56">
        <v>219</v>
      </c>
      <c r="F201" s="57" t="s">
        <v>641</v>
      </c>
      <c r="G201" s="50" t="s">
        <v>293</v>
      </c>
      <c r="H201" s="50" t="s">
        <v>753</v>
      </c>
      <c r="I201" s="34" t="s">
        <v>754</v>
      </c>
      <c r="J201" s="33">
        <v>67105075</v>
      </c>
      <c r="K201" s="38" t="s">
        <v>988</v>
      </c>
      <c r="L201" s="38" t="s">
        <v>989</v>
      </c>
      <c r="M201" s="38" t="s">
        <v>989</v>
      </c>
      <c r="N201" s="38" t="s">
        <v>989</v>
      </c>
      <c r="O201" s="38" t="s">
        <v>990</v>
      </c>
    </row>
    <row r="202" spans="1:15" ht="78" x14ac:dyDescent="0.3">
      <c r="A202" s="55">
        <f>IFERROR(RANK(B202,$B:$B,1),"")</f>
        <v>201</v>
      </c>
      <c r="B202" s="55">
        <f>IFERROR(SEARCH(Darbiniek!$C$2,C202)+ROW()/10000,IFERROR(SEARCH(Darbiniek!$C$2,D202)+ROW()/10000,IFERROR(SEARCH(Darbiniek!$C$2,F202)+ROW()/10000,IFERROR(SEARCH(Darbiniek!$C$2,H202)+ROW()/10000,IFERROR(SEARCH(Darbiniek!$C$2,J202)+ROW()/10000,IFERROR(SEARCH(Darbiniek!$C$2,G202)+ROW()/10000,""))))))</f>
        <v>1.0202</v>
      </c>
      <c r="C202" s="50" t="s">
        <v>328</v>
      </c>
      <c r="D202" s="50" t="s">
        <v>268</v>
      </c>
      <c r="E202" s="56" t="s">
        <v>843</v>
      </c>
      <c r="F202" s="57" t="s">
        <v>641</v>
      </c>
      <c r="G202" s="50" t="s">
        <v>293</v>
      </c>
      <c r="H202" s="50" t="s">
        <v>125</v>
      </c>
      <c r="I202" s="89" t="s">
        <v>844</v>
      </c>
      <c r="J202" s="18">
        <v>67181868</v>
      </c>
      <c r="K202" s="38" t="s">
        <v>988</v>
      </c>
      <c r="L202" s="38" t="s">
        <v>989</v>
      </c>
      <c r="M202" s="38" t="s">
        <v>989</v>
      </c>
      <c r="N202" s="38" t="s">
        <v>989</v>
      </c>
      <c r="O202" s="38" t="s">
        <v>990</v>
      </c>
    </row>
    <row r="203" spans="1:15" ht="39.75" x14ac:dyDescent="0.3">
      <c r="A203" s="55">
        <f>IFERROR(RANK(B203,$B:$B,1),"")</f>
        <v>202</v>
      </c>
      <c r="B203" s="55">
        <f>IFERROR(SEARCH(Darbiniek!$C$2,C203)+ROW()/10000,IFERROR(SEARCH(Darbiniek!$C$2,D203)+ROW()/10000,IFERROR(SEARCH(Darbiniek!$C$2,F203)+ROW()/10000,IFERROR(SEARCH(Darbiniek!$C$2,H203)+ROW()/10000,IFERROR(SEARCH(Darbiniek!$C$2,J203)+ROW()/10000,IFERROR(SEARCH(Darbiniek!$C$2,G203)+ROW()/10000,""))))))</f>
        <v>1.0203</v>
      </c>
      <c r="C203" s="50" t="s">
        <v>328</v>
      </c>
      <c r="D203" s="50" t="s">
        <v>268</v>
      </c>
      <c r="E203" s="56">
        <v>620</v>
      </c>
      <c r="F203" s="57" t="s">
        <v>610</v>
      </c>
      <c r="G203" s="50" t="s">
        <v>292</v>
      </c>
      <c r="H203" s="50" t="s">
        <v>809</v>
      </c>
      <c r="I203" s="89" t="s">
        <v>810</v>
      </c>
      <c r="J203" s="33">
        <v>67012253</v>
      </c>
      <c r="K203" s="43" t="s">
        <v>976</v>
      </c>
      <c r="L203" s="38"/>
      <c r="M203" s="38"/>
      <c r="N203" s="38" t="s">
        <v>981</v>
      </c>
      <c r="O203" s="38"/>
    </row>
    <row r="204" spans="1:15" ht="39.75" x14ac:dyDescent="0.3">
      <c r="A204" s="55">
        <f>IFERROR(RANK(B204,$B:$B,1),"")</f>
        <v>203</v>
      </c>
      <c r="B204" s="55">
        <f>IFERROR(SEARCH(Darbiniek!$C$2,C204)+ROW()/10000,IFERROR(SEARCH(Darbiniek!$C$2,D204)+ROW()/10000,IFERROR(SEARCH(Darbiniek!$C$2,F204)+ROW()/10000,IFERROR(SEARCH(Darbiniek!$C$2,H204)+ROW()/10000,IFERROR(SEARCH(Darbiniek!$C$2,J204)+ROW()/10000,IFERROR(SEARCH(Darbiniek!$C$2,G204)+ROW()/10000,""))))))</f>
        <v>1.0204</v>
      </c>
      <c r="C204" s="50" t="s">
        <v>328</v>
      </c>
      <c r="D204" s="50" t="s">
        <v>268</v>
      </c>
      <c r="E204" s="56">
        <v>216</v>
      </c>
      <c r="F204" s="57" t="s">
        <v>610</v>
      </c>
      <c r="G204" s="50" t="s">
        <v>292</v>
      </c>
      <c r="H204" s="50" t="s">
        <v>906</v>
      </c>
      <c r="I204" s="89" t="s">
        <v>907</v>
      </c>
      <c r="J204" s="33">
        <v>67012263</v>
      </c>
      <c r="K204" s="43" t="s">
        <v>976</v>
      </c>
      <c r="L204" s="38"/>
      <c r="M204" s="38"/>
      <c r="N204" s="38" t="s">
        <v>981</v>
      </c>
      <c r="O204" s="38"/>
    </row>
    <row r="205" spans="1:15" ht="38.25" x14ac:dyDescent="0.2">
      <c r="A205" s="55">
        <f>IFERROR(RANK(B205,$B:$B,1),"")</f>
        <v>204</v>
      </c>
      <c r="B205" s="55">
        <f>IFERROR(SEARCH(Darbiniek!$C$2,C205)+ROW()/10000,IFERROR(SEARCH(Darbiniek!$C$2,D205)+ROW()/10000,IFERROR(SEARCH(Darbiniek!$C$2,F205)+ROW()/10000,IFERROR(SEARCH(Darbiniek!$C$2,H205)+ROW()/10000,IFERROR(SEARCH(Darbiniek!$C$2,J205)+ROW()/10000,IFERROR(SEARCH(Darbiniek!$C$2,G205)+ROW()/10000,""))))))</f>
        <v>1.0205</v>
      </c>
      <c r="C205" s="50" t="s">
        <v>328</v>
      </c>
      <c r="D205" s="50" t="s">
        <v>268</v>
      </c>
      <c r="E205" s="56">
        <v>614</v>
      </c>
      <c r="F205" s="57" t="s">
        <v>610</v>
      </c>
      <c r="G205" s="50" t="s">
        <v>292</v>
      </c>
      <c r="H205" s="50" t="s">
        <v>893</v>
      </c>
      <c r="I205" s="34" t="s">
        <v>393</v>
      </c>
      <c r="J205" s="33">
        <v>67012264</v>
      </c>
      <c r="K205" s="43" t="s">
        <v>976</v>
      </c>
      <c r="L205" s="38"/>
      <c r="M205" s="38"/>
      <c r="N205" s="38" t="s">
        <v>981</v>
      </c>
      <c r="O205" s="38"/>
    </row>
    <row r="206" spans="1:15" ht="39.75" x14ac:dyDescent="0.3">
      <c r="A206" s="55">
        <f>IFERROR(RANK(B206,$B:$B,1),"")</f>
        <v>205</v>
      </c>
      <c r="B206" s="55">
        <f>IFERROR(SEARCH(Darbiniek!$C$2,C206)+ROW()/10000,IFERROR(SEARCH(Darbiniek!$C$2,D206)+ROW()/10000,IFERROR(SEARCH(Darbiniek!$C$2,F206)+ROW()/10000,IFERROR(SEARCH(Darbiniek!$C$2,H206)+ROW()/10000,IFERROR(SEARCH(Darbiniek!$C$2,J206)+ROW()/10000,IFERROR(SEARCH(Darbiniek!$C$2,G206)+ROW()/10000,""))))))</f>
        <v>1.0206</v>
      </c>
      <c r="C206" s="50" t="s">
        <v>328</v>
      </c>
      <c r="D206" s="50" t="s">
        <v>268</v>
      </c>
      <c r="E206" s="56">
        <v>213</v>
      </c>
      <c r="F206" s="57" t="s">
        <v>733</v>
      </c>
      <c r="G206" s="50" t="s">
        <v>918</v>
      </c>
      <c r="H206" s="50"/>
      <c r="I206" s="89"/>
      <c r="J206" s="33">
        <v>67012405</v>
      </c>
      <c r="K206" s="38" t="s">
        <v>978</v>
      </c>
      <c r="L206" s="38" t="s">
        <v>979</v>
      </c>
      <c r="M206" s="38"/>
      <c r="N206" s="38" t="s">
        <v>983</v>
      </c>
      <c r="O206" s="38"/>
    </row>
    <row r="207" spans="1:15" ht="39.75" x14ac:dyDescent="0.3">
      <c r="A207" s="55">
        <f>IFERROR(RANK(B207,$B:$B,1),"")</f>
        <v>206</v>
      </c>
      <c r="B207" s="55">
        <f>IFERROR(SEARCH(Darbiniek!$C$2,C207)+ROW()/10000,IFERROR(SEARCH(Darbiniek!$C$2,D207)+ROW()/10000,IFERROR(SEARCH(Darbiniek!$C$2,F207)+ROW()/10000,IFERROR(SEARCH(Darbiniek!$C$2,H207)+ROW()/10000,IFERROR(SEARCH(Darbiniek!$C$2,J207)+ROW()/10000,IFERROR(SEARCH(Darbiniek!$C$2,G207)+ROW()/10000,""))))))</f>
        <v>1.0206999999999999</v>
      </c>
      <c r="C207" s="50" t="s">
        <v>328</v>
      </c>
      <c r="D207" s="50" t="s">
        <v>268</v>
      </c>
      <c r="E207" s="56">
        <v>218</v>
      </c>
      <c r="F207" s="57" t="s">
        <v>733</v>
      </c>
      <c r="G207" s="50" t="s">
        <v>293</v>
      </c>
      <c r="H207" s="50" t="s">
        <v>871</v>
      </c>
      <c r="I207" s="89" t="s">
        <v>872</v>
      </c>
      <c r="J207" s="33">
        <v>67012255</v>
      </c>
      <c r="K207" s="38" t="s">
        <v>978</v>
      </c>
      <c r="L207" s="38" t="s">
        <v>979</v>
      </c>
      <c r="M207" s="38"/>
      <c r="N207" s="38" t="s">
        <v>983</v>
      </c>
      <c r="O207" s="38"/>
    </row>
    <row r="208" spans="1:15" ht="27" x14ac:dyDescent="0.3">
      <c r="A208" s="55">
        <f>IFERROR(RANK(B208,$B:$B,1),"")</f>
        <v>207</v>
      </c>
      <c r="B208" s="55">
        <f>IFERROR(SEARCH(Darbiniek!$C$2,C208)+ROW()/10000,IFERROR(SEARCH(Darbiniek!$C$2,D208)+ROW()/10000,IFERROR(SEARCH(Darbiniek!$C$2,F208)+ROW()/10000,IFERROR(SEARCH(Darbiniek!$C$2,H208)+ROW()/10000,IFERROR(SEARCH(Darbiniek!$C$2,J208)+ROW()/10000,IFERROR(SEARCH(Darbiniek!$C$2,G208)+ROW()/10000,""))))))</f>
        <v>1.0207999999999999</v>
      </c>
      <c r="C208" s="50" t="s">
        <v>328</v>
      </c>
      <c r="D208" s="50" t="s">
        <v>268</v>
      </c>
      <c r="E208" s="112">
        <v>203</v>
      </c>
      <c r="F208" s="57" t="s">
        <v>738</v>
      </c>
      <c r="G208" s="50"/>
      <c r="H208" s="50" t="s">
        <v>940</v>
      </c>
      <c r="I208" s="89" t="s">
        <v>941</v>
      </c>
      <c r="J208" s="33">
        <v>67181728</v>
      </c>
      <c r="K208" s="38" t="s">
        <v>298</v>
      </c>
      <c r="L208" s="38" t="s">
        <v>942</v>
      </c>
      <c r="M208" s="38" t="s">
        <v>942</v>
      </c>
      <c r="N208" s="38" t="s">
        <v>942</v>
      </c>
      <c r="O208" s="38" t="s">
        <v>492</v>
      </c>
    </row>
    <row r="209" spans="1:18" ht="39.75" x14ac:dyDescent="0.3">
      <c r="A209" s="55">
        <f>IFERROR(RANK(B209,$B:$B,1),"")</f>
        <v>208</v>
      </c>
      <c r="B209" s="55">
        <f>IFERROR(SEARCH(Darbiniek!$C$2,C209)+ROW()/10000,IFERROR(SEARCH(Darbiniek!$C$2,D209)+ROW()/10000,IFERROR(SEARCH(Darbiniek!$C$2,F209)+ROW()/10000,IFERROR(SEARCH(Darbiniek!$C$2,H209)+ROW()/10000,IFERROR(SEARCH(Darbiniek!$C$2,J209)+ROW()/10000,IFERROR(SEARCH(Darbiniek!$C$2,G209)+ROW()/10000,""))))))</f>
        <v>1.0208999999999999</v>
      </c>
      <c r="C209" s="50" t="s">
        <v>328</v>
      </c>
      <c r="D209" s="50" t="s">
        <v>268</v>
      </c>
      <c r="E209" s="56">
        <v>203</v>
      </c>
      <c r="F209" s="122" t="s">
        <v>924</v>
      </c>
      <c r="G209" s="50" t="s">
        <v>292</v>
      </c>
      <c r="H209" s="50" t="s">
        <v>537</v>
      </c>
      <c r="I209" s="89" t="s">
        <v>538</v>
      </c>
      <c r="J209" s="33">
        <v>67105859</v>
      </c>
      <c r="K209" s="38" t="s">
        <v>284</v>
      </c>
      <c r="L209" s="38"/>
      <c r="M209" s="38"/>
      <c r="N209" s="38" t="s">
        <v>286</v>
      </c>
      <c r="O209" s="38"/>
    </row>
    <row r="210" spans="1:18" ht="16.5" x14ac:dyDescent="0.3">
      <c r="A210" s="55">
        <f>IFERROR(RANK(B210,$B:$B,1),"")</f>
        <v>209</v>
      </c>
      <c r="B210" s="55">
        <f>IFERROR(SEARCH(Darbiniek!$C$2,C210)+ROW()/10000,IFERROR(SEARCH(Darbiniek!$C$2,D210)+ROW()/10000,IFERROR(SEARCH(Darbiniek!$C$2,F210)+ROW()/10000,IFERROR(SEARCH(Darbiniek!$C$2,H210)+ROW()/10000,IFERROR(SEARCH(Darbiniek!$C$2,J210)+ROW()/10000,IFERROR(SEARCH(Darbiniek!$C$2,G210)+ROW()/10000,""))))))</f>
        <v>1.0209999999999999</v>
      </c>
      <c r="C210" s="50" t="s">
        <v>328</v>
      </c>
      <c r="D210" s="50" t="s">
        <v>268</v>
      </c>
      <c r="E210" s="56">
        <v>620</v>
      </c>
      <c r="F210" s="57" t="s">
        <v>702</v>
      </c>
      <c r="G210" s="50" t="s">
        <v>292</v>
      </c>
      <c r="H210" s="50" t="s">
        <v>726</v>
      </c>
      <c r="I210" s="89" t="s">
        <v>943</v>
      </c>
      <c r="J210" s="33">
        <v>67105777</v>
      </c>
      <c r="K210" s="38"/>
      <c r="L210" s="38"/>
      <c r="M210" s="38"/>
      <c r="N210" s="38"/>
      <c r="O210" s="38"/>
    </row>
    <row r="211" spans="1:18" ht="16.5" x14ac:dyDescent="0.3">
      <c r="A211" s="55">
        <f>IFERROR(RANK(B211,$B:$B,1),"")</f>
        <v>210</v>
      </c>
      <c r="B211" s="55">
        <f>IFERROR(SEARCH(Darbiniek!$C$2,C211)+ROW()/10000,IFERROR(SEARCH(Darbiniek!$C$2,D211)+ROW()/10000,IFERROR(SEARCH(Darbiniek!$C$2,F211)+ROW()/10000,IFERROR(SEARCH(Darbiniek!$C$2,H211)+ROW()/10000,IFERROR(SEARCH(Darbiniek!$C$2,J211)+ROW()/10000,IFERROR(SEARCH(Darbiniek!$C$2,G211)+ROW()/10000,""))))))</f>
        <v>1.0210999999999999</v>
      </c>
      <c r="C211" s="50" t="s">
        <v>328</v>
      </c>
      <c r="D211" s="50" t="s">
        <v>268</v>
      </c>
      <c r="E211" s="56">
        <v>614</v>
      </c>
      <c r="F211" s="57" t="s">
        <v>702</v>
      </c>
      <c r="G211" s="50" t="s">
        <v>292</v>
      </c>
      <c r="H211" s="50"/>
      <c r="I211" s="89"/>
      <c r="J211" s="33"/>
      <c r="K211" s="38"/>
      <c r="L211" s="38"/>
      <c r="M211" s="38"/>
      <c r="N211" s="38"/>
      <c r="O211" s="38"/>
    </row>
    <row r="212" spans="1:18" ht="16.5" x14ac:dyDescent="0.3">
      <c r="A212" s="55">
        <f>IFERROR(RANK(B212,$B:$B,1),"")</f>
        <v>211</v>
      </c>
      <c r="B212" s="55">
        <f>IFERROR(SEARCH(Darbiniek!$C$2,C212)+ROW()/10000,IFERROR(SEARCH(Darbiniek!$C$2,D212)+ROW()/10000,IFERROR(SEARCH(Darbiniek!$C$2,F212)+ROW()/10000,IFERROR(SEARCH(Darbiniek!$C$2,H212)+ROW()/10000,IFERROR(SEARCH(Darbiniek!$C$2,J212)+ROW()/10000,IFERROR(SEARCH(Darbiniek!$C$2,G212)+ROW()/10000,""))))))</f>
        <v>1.0212000000000001</v>
      </c>
      <c r="C212" s="50" t="s">
        <v>328</v>
      </c>
      <c r="D212" s="50" t="s">
        <v>268</v>
      </c>
      <c r="E212" s="56">
        <v>215</v>
      </c>
      <c r="F212" s="57" t="s">
        <v>45</v>
      </c>
      <c r="G212" s="50"/>
      <c r="H212" s="50" t="s">
        <v>948</v>
      </c>
      <c r="I212" s="89" t="s">
        <v>949</v>
      </c>
      <c r="J212" s="33"/>
      <c r="K212" s="38"/>
      <c r="L212" s="38"/>
      <c r="M212" s="38"/>
      <c r="N212" s="38"/>
      <c r="O212" s="38"/>
    </row>
    <row r="213" spans="1:18" ht="39.75" x14ac:dyDescent="0.3">
      <c r="A213" s="55">
        <f>IFERROR(RANK(B213,$B:$B,1),"")</f>
        <v>212</v>
      </c>
      <c r="B213" s="55">
        <f>IFERROR(SEARCH(Darbiniek!$C$2,C213)+ROW()/10000,IFERROR(SEARCH(Darbiniek!$C$2,D213)+ROW()/10000,IFERROR(SEARCH(Darbiniek!$C$2,F213)+ROW()/10000,IFERROR(SEARCH(Darbiniek!$C$2,H213)+ROW()/10000,IFERROR(SEARCH(Darbiniek!$C$2,J213)+ROW()/10000,IFERROR(SEARCH(Darbiniek!$C$2,G213)+ROW()/10000,""))))))</f>
        <v>1.0213000000000001</v>
      </c>
      <c r="C213" s="50" t="s">
        <v>328</v>
      </c>
      <c r="D213" s="50" t="s">
        <v>268</v>
      </c>
      <c r="E213" s="56">
        <v>415</v>
      </c>
      <c r="F213" s="57" t="s">
        <v>116</v>
      </c>
      <c r="G213" s="50"/>
      <c r="H213" s="50"/>
      <c r="I213" s="89"/>
      <c r="J213" s="33">
        <v>67012332</v>
      </c>
      <c r="K213" s="43" t="s">
        <v>976</v>
      </c>
      <c r="L213" s="38"/>
      <c r="M213" s="38"/>
      <c r="N213" s="38" t="s">
        <v>981</v>
      </c>
      <c r="O213" s="38"/>
    </row>
    <row r="214" spans="1:18" ht="39" x14ac:dyDescent="0.25">
      <c r="A214" s="55">
        <f>IFERROR(RANK(B214,$B:$B,1),"")</f>
        <v>213</v>
      </c>
      <c r="B214" s="55">
        <f>IFERROR(SEARCH(Darbiniek!$C$2,C214)+ROW()/10000,IFERROR(SEARCH(Darbiniek!$C$2,D214)+ROW()/10000,IFERROR(SEARCH(Darbiniek!$C$2,F214)+ROW()/10000,IFERROR(SEARCH(Darbiniek!$C$2,H214)+ROW()/10000,IFERROR(SEARCH(Darbiniek!$C$2,J214)+ROW()/10000,IFERROR(SEARCH(Darbiniek!$C$2,G214)+ROW()/10000,""))))))</f>
        <v>1.0214000000000001</v>
      </c>
      <c r="C214" s="107" t="s">
        <v>328</v>
      </c>
      <c r="D214" s="107" t="s">
        <v>268</v>
      </c>
      <c r="E214" s="108">
        <v>605</v>
      </c>
      <c r="F214" s="76" t="s">
        <v>343</v>
      </c>
      <c r="G214" s="107" t="s">
        <v>292</v>
      </c>
      <c r="H214" s="107" t="s">
        <v>574</v>
      </c>
      <c r="I214" s="137" t="s">
        <v>575</v>
      </c>
      <c r="J214" s="109">
        <v>67012272</v>
      </c>
      <c r="K214" s="43" t="s">
        <v>976</v>
      </c>
      <c r="L214" s="110"/>
      <c r="M214" s="110"/>
      <c r="N214" s="38" t="s">
        <v>981</v>
      </c>
      <c r="O214" s="110"/>
    </row>
    <row r="215" spans="1:18" s="33" customFormat="1" ht="39.75" x14ac:dyDescent="0.3">
      <c r="A215" s="55">
        <f>IFERROR(RANK(B215,$B:$B,1),"")</f>
        <v>214</v>
      </c>
      <c r="B215" s="55">
        <f>IFERROR(SEARCH(Darbiniek!$C$2,C215)+ROW()/10000,IFERROR(SEARCH(Darbiniek!$C$2,D215)+ROW()/10000,IFERROR(SEARCH(Darbiniek!$C$2,F215)+ROW()/10000,IFERROR(SEARCH(Darbiniek!$C$2,H215)+ROW()/10000,IFERROR(SEARCH(Darbiniek!$C$2,J215)+ROW()/10000,IFERROR(SEARCH(Darbiniek!$C$2,G215)+ROW()/10000,""))))))</f>
        <v>1.0215000000000001</v>
      </c>
      <c r="C215" s="50" t="s">
        <v>328</v>
      </c>
      <c r="D215" s="50" t="s">
        <v>268</v>
      </c>
      <c r="E215" s="56">
        <v>613</v>
      </c>
      <c r="F215" s="57" t="s">
        <v>612</v>
      </c>
      <c r="G215" s="50" t="s">
        <v>292</v>
      </c>
      <c r="H215" s="50" t="s">
        <v>381</v>
      </c>
      <c r="I215" s="89" t="s">
        <v>386</v>
      </c>
      <c r="J215" s="33">
        <v>67012328</v>
      </c>
      <c r="K215" s="43" t="s">
        <v>976</v>
      </c>
      <c r="L215" s="38"/>
      <c r="M215" s="38"/>
      <c r="N215" s="38" t="s">
        <v>981</v>
      </c>
      <c r="O215" s="38"/>
      <c r="P215" s="50"/>
      <c r="Q215" s="50"/>
      <c r="R215" s="50"/>
    </row>
    <row r="216" spans="1:18" ht="39.75" x14ac:dyDescent="0.3">
      <c r="A216" s="55">
        <f>IFERROR(RANK(B216,$B:$B,1),"")</f>
        <v>215</v>
      </c>
      <c r="B216" s="55">
        <f>IFERROR(SEARCH(Darbiniek!$C$2,C216)+ROW()/10000,IFERROR(SEARCH(Darbiniek!$C$2,D216)+ROW()/10000,IFERROR(SEARCH(Darbiniek!$C$2,F216)+ROW()/10000,IFERROR(SEARCH(Darbiniek!$C$2,H216)+ROW()/10000,IFERROR(SEARCH(Darbiniek!$C$2,J216)+ROW()/10000,IFERROR(SEARCH(Darbiniek!$C$2,G216)+ROW()/10000,""))))))</f>
        <v>1.0216000000000001</v>
      </c>
      <c r="C216" s="114" t="s">
        <v>328</v>
      </c>
      <c r="D216" s="114" t="s">
        <v>268</v>
      </c>
      <c r="E216" s="75">
        <v>612</v>
      </c>
      <c r="F216" s="73" t="s">
        <v>612</v>
      </c>
      <c r="G216" s="114" t="s">
        <v>292</v>
      </c>
      <c r="H216" s="114" t="s">
        <v>944</v>
      </c>
      <c r="I216" s="139" t="s">
        <v>945</v>
      </c>
      <c r="J216" s="115">
        <v>67181815</v>
      </c>
      <c r="K216" s="43" t="s">
        <v>976</v>
      </c>
      <c r="L216" s="116"/>
      <c r="M216" s="116"/>
      <c r="N216" s="38" t="s">
        <v>981</v>
      </c>
      <c r="O216" s="116"/>
    </row>
    <row r="217" spans="1:18" ht="38.25" x14ac:dyDescent="0.2">
      <c r="A217" s="55">
        <f>IFERROR(RANK(B217,$B:$B,1),"")</f>
        <v>216</v>
      </c>
      <c r="B217" s="55">
        <f>IFERROR(SEARCH(Darbiniek!$C$2,C217)+ROW()/10000,IFERROR(SEARCH(Darbiniek!$C$2,D217)+ROW()/10000,IFERROR(SEARCH(Darbiniek!$C$2,F217)+ROW()/10000,IFERROR(SEARCH(Darbiniek!$C$2,H217)+ROW()/10000,IFERROR(SEARCH(Darbiniek!$C$2,J217)+ROW()/10000,IFERROR(SEARCH(Darbiniek!$C$2,G217)+ROW()/10000,""))))))</f>
        <v>1.0217000000000001</v>
      </c>
      <c r="C217" s="50" t="s">
        <v>328</v>
      </c>
      <c r="D217" s="50" t="s">
        <v>268</v>
      </c>
      <c r="E217" s="56">
        <v>614</v>
      </c>
      <c r="F217" s="57" t="s">
        <v>612</v>
      </c>
      <c r="G217" s="50" t="s">
        <v>292</v>
      </c>
      <c r="H217" s="50" t="s">
        <v>139</v>
      </c>
      <c r="I217" s="34" t="s">
        <v>140</v>
      </c>
      <c r="J217" s="33">
        <v>67012258</v>
      </c>
      <c r="K217" s="43" t="s">
        <v>976</v>
      </c>
      <c r="L217" s="38"/>
      <c r="M217" s="38"/>
      <c r="N217" s="38" t="s">
        <v>981</v>
      </c>
      <c r="O217" s="38"/>
    </row>
    <row r="218" spans="1:18" ht="38.25" x14ac:dyDescent="0.2">
      <c r="A218" s="55">
        <f>IFERROR(RANK(B218,$B:$B,1),"")</f>
        <v>217</v>
      </c>
      <c r="B218" s="55">
        <f>IFERROR(SEARCH(Darbiniek!$C$2,C218)+ROW()/10000,IFERROR(SEARCH(Darbiniek!$C$2,D218)+ROW()/10000,IFERROR(SEARCH(Darbiniek!$C$2,F218)+ROW()/10000,IFERROR(SEARCH(Darbiniek!$C$2,H218)+ROW()/10000,IFERROR(SEARCH(Darbiniek!$C$2,J218)+ROW()/10000,IFERROR(SEARCH(Darbiniek!$C$2,G218)+ROW()/10000,""))))))</f>
        <v>1.0218</v>
      </c>
      <c r="C218" s="50" t="s">
        <v>328</v>
      </c>
      <c r="D218" s="50" t="s">
        <v>268</v>
      </c>
      <c r="E218" s="56">
        <v>613</v>
      </c>
      <c r="F218" s="57" t="s">
        <v>612</v>
      </c>
      <c r="G218" s="50" t="s">
        <v>292</v>
      </c>
      <c r="H218" s="50" t="s">
        <v>480</v>
      </c>
      <c r="I218" s="34" t="s">
        <v>481</v>
      </c>
      <c r="J218" s="33">
        <v>67012289</v>
      </c>
      <c r="K218" s="43" t="s">
        <v>976</v>
      </c>
      <c r="L218" s="38"/>
      <c r="M218" s="38"/>
      <c r="N218" s="38" t="s">
        <v>981</v>
      </c>
      <c r="O218" s="38"/>
    </row>
    <row r="219" spans="1:18" ht="39.75" x14ac:dyDescent="0.3">
      <c r="A219" s="55">
        <f>IFERROR(RANK(B219,$B:$B,1),"")</f>
        <v>218</v>
      </c>
      <c r="B219" s="55">
        <f>IFERROR(SEARCH(Darbiniek!$C$2,C219)+ROW()/10000,IFERROR(SEARCH(Darbiniek!$C$2,D219)+ROW()/10000,IFERROR(SEARCH(Darbiniek!$C$2,F219)+ROW()/10000,IFERROR(SEARCH(Darbiniek!$C$2,H219)+ROW()/10000,IFERROR(SEARCH(Darbiniek!$C$2,J219)+ROW()/10000,IFERROR(SEARCH(Darbiniek!$C$2,G219)+ROW()/10000,""))))))</f>
        <v>1.0219</v>
      </c>
      <c r="C219" s="50" t="s">
        <v>328</v>
      </c>
      <c r="D219" s="50" t="s">
        <v>268</v>
      </c>
      <c r="E219" s="56">
        <v>608</v>
      </c>
      <c r="F219" s="57" t="s">
        <v>612</v>
      </c>
      <c r="G219" s="50" t="s">
        <v>292</v>
      </c>
      <c r="H219" s="50" t="s">
        <v>832</v>
      </c>
      <c r="I219" s="89" t="s">
        <v>833</v>
      </c>
      <c r="J219" s="33">
        <v>67181173</v>
      </c>
      <c r="K219" s="43" t="s">
        <v>976</v>
      </c>
      <c r="L219" s="38"/>
      <c r="M219" s="38"/>
      <c r="N219" s="38" t="s">
        <v>981</v>
      </c>
      <c r="O219" s="38"/>
    </row>
    <row r="220" spans="1:18" ht="38.25" x14ac:dyDescent="0.2">
      <c r="A220" s="55">
        <f>IFERROR(RANK(B220,$B:$B,1),"")</f>
        <v>219</v>
      </c>
      <c r="B220" s="55">
        <f>IFERROR(SEARCH(Darbiniek!$C$2,C220)+ROW()/10000,IFERROR(SEARCH(Darbiniek!$C$2,D220)+ROW()/10000,IFERROR(SEARCH(Darbiniek!$C$2,F220)+ROW()/10000,IFERROR(SEARCH(Darbiniek!$C$2,H220)+ROW()/10000,IFERROR(SEARCH(Darbiniek!$C$2,J220)+ROW()/10000,IFERROR(SEARCH(Darbiniek!$C$2,G220)+ROW()/10000,""))))))</f>
        <v>1.022</v>
      </c>
      <c r="C220" s="50" t="s">
        <v>328</v>
      </c>
      <c r="D220" s="50" t="s">
        <v>268</v>
      </c>
      <c r="E220" s="56">
        <v>606</v>
      </c>
      <c r="F220" s="57" t="s">
        <v>612</v>
      </c>
      <c r="G220" s="50" t="s">
        <v>292</v>
      </c>
      <c r="H220" s="50" t="s">
        <v>650</v>
      </c>
      <c r="I220" s="34" t="s">
        <v>651</v>
      </c>
      <c r="J220" s="33">
        <v>67012996</v>
      </c>
      <c r="K220" s="43" t="s">
        <v>976</v>
      </c>
      <c r="L220" s="38"/>
      <c r="M220" s="38"/>
      <c r="N220" s="38" t="s">
        <v>981</v>
      </c>
      <c r="O220" s="38"/>
    </row>
    <row r="221" spans="1:18" ht="38.25" x14ac:dyDescent="0.2">
      <c r="A221" s="55">
        <f>IFERROR(RANK(B221,$B:$B,1),"")</f>
        <v>220</v>
      </c>
      <c r="B221" s="55">
        <f>IFERROR(SEARCH(Darbiniek!$C$2,C221)+ROW()/10000,IFERROR(SEARCH(Darbiniek!$C$2,D221)+ROW()/10000,IFERROR(SEARCH(Darbiniek!$C$2,F221)+ROW()/10000,IFERROR(SEARCH(Darbiniek!$C$2,H221)+ROW()/10000,IFERROR(SEARCH(Darbiniek!$C$2,J221)+ROW()/10000,IFERROR(SEARCH(Darbiniek!$C$2,G221)+ROW()/10000,""))))))</f>
        <v>1.0221</v>
      </c>
      <c r="C221" s="50" t="s">
        <v>328</v>
      </c>
      <c r="D221" s="50" t="s">
        <v>268</v>
      </c>
      <c r="E221" s="56">
        <v>608</v>
      </c>
      <c r="F221" s="57" t="s">
        <v>612</v>
      </c>
      <c r="G221" s="50" t="s">
        <v>292</v>
      </c>
      <c r="H221" s="50" t="s">
        <v>648</v>
      </c>
      <c r="I221" s="34" t="s">
        <v>649</v>
      </c>
      <c r="J221" s="33">
        <v>67105778</v>
      </c>
      <c r="K221" s="43" t="s">
        <v>976</v>
      </c>
      <c r="L221" s="38"/>
      <c r="M221" s="38"/>
      <c r="N221" s="38" t="s">
        <v>981</v>
      </c>
      <c r="O221" s="38"/>
    </row>
    <row r="222" spans="1:18" ht="38.25" x14ac:dyDescent="0.2">
      <c r="A222" s="55">
        <f>IFERROR(RANK(B222,$B:$B,1),"")</f>
        <v>221</v>
      </c>
      <c r="B222" s="55">
        <f>IFERROR(SEARCH(Darbiniek!$C$2,C222)+ROW()/10000,IFERROR(SEARCH(Darbiniek!$C$2,D222)+ROW()/10000,IFERROR(SEARCH(Darbiniek!$C$2,F222)+ROW()/10000,IFERROR(SEARCH(Darbiniek!$C$2,H222)+ROW()/10000,IFERROR(SEARCH(Darbiniek!$C$2,J222)+ROW()/10000,IFERROR(SEARCH(Darbiniek!$C$2,G222)+ROW()/10000,""))))))</f>
        <v>1.0222</v>
      </c>
      <c r="C222" s="50" t="s">
        <v>328</v>
      </c>
      <c r="D222" s="50" t="s">
        <v>268</v>
      </c>
      <c r="E222" s="56">
        <v>607</v>
      </c>
      <c r="F222" s="57" t="s">
        <v>612</v>
      </c>
      <c r="G222" s="50" t="s">
        <v>292</v>
      </c>
      <c r="H222" s="50"/>
      <c r="I222" s="34"/>
      <c r="J222" s="33">
        <v>67012345</v>
      </c>
      <c r="K222" s="43" t="s">
        <v>976</v>
      </c>
      <c r="L222" s="38"/>
      <c r="M222" s="38"/>
      <c r="N222" s="38" t="s">
        <v>981</v>
      </c>
      <c r="O222" s="38"/>
    </row>
    <row r="223" spans="1:18" ht="38.25" x14ac:dyDescent="0.2">
      <c r="A223" s="55">
        <f>IFERROR(RANK(B223,$B:$B,1),"")</f>
        <v>222</v>
      </c>
      <c r="B223" s="55">
        <f>IFERROR(SEARCH(Darbiniek!$C$2,C223)+ROW()/10000,IFERROR(SEARCH(Darbiniek!$C$2,D223)+ROW()/10000,IFERROR(SEARCH(Darbiniek!$C$2,F223)+ROW()/10000,IFERROR(SEARCH(Darbiniek!$C$2,H223)+ROW()/10000,IFERROR(SEARCH(Darbiniek!$C$2,J223)+ROW()/10000,IFERROR(SEARCH(Darbiniek!$C$2,G223)+ROW()/10000,""))))))</f>
        <v>1.0223</v>
      </c>
      <c r="C223" s="50" t="s">
        <v>328</v>
      </c>
      <c r="D223" s="50" t="s">
        <v>268</v>
      </c>
      <c r="E223" s="56">
        <v>208</v>
      </c>
      <c r="F223" s="57" t="s">
        <v>346</v>
      </c>
      <c r="G223" s="50" t="s">
        <v>291</v>
      </c>
      <c r="H223" s="50" t="s">
        <v>121</v>
      </c>
      <c r="I223" s="34" t="s">
        <v>122</v>
      </c>
      <c r="J223" s="33">
        <v>67181690</v>
      </c>
      <c r="K223" s="43" t="s">
        <v>976</v>
      </c>
      <c r="L223" s="38"/>
      <c r="M223" s="38"/>
      <c r="N223" s="38" t="s">
        <v>981</v>
      </c>
      <c r="O223" s="38"/>
    </row>
    <row r="224" spans="1:18" ht="39.75" x14ac:dyDescent="0.3">
      <c r="A224" s="55">
        <f>IFERROR(RANK(B224,$B:$B,1),"")</f>
        <v>223</v>
      </c>
      <c r="B224" s="55">
        <f>IFERROR(SEARCH(Darbiniek!$C$2,C224)+ROW()/10000,IFERROR(SEARCH(Darbiniek!$C$2,D224)+ROW()/10000,IFERROR(SEARCH(Darbiniek!$C$2,F224)+ROW()/10000,IFERROR(SEARCH(Darbiniek!$C$2,H224)+ROW()/10000,IFERROR(SEARCH(Darbiniek!$C$2,J224)+ROW()/10000,IFERROR(SEARCH(Darbiniek!$C$2,G224)+ROW()/10000,""))))))</f>
        <v>1.0224</v>
      </c>
      <c r="C224" s="50" t="s">
        <v>328</v>
      </c>
      <c r="D224" s="50" t="s">
        <v>268</v>
      </c>
      <c r="E224" s="56" t="s">
        <v>834</v>
      </c>
      <c r="F224" s="57" t="s">
        <v>347</v>
      </c>
      <c r="G224" s="50" t="s">
        <v>291</v>
      </c>
      <c r="H224" s="50" t="s">
        <v>470</v>
      </c>
      <c r="I224" s="89" t="s">
        <v>471</v>
      </c>
      <c r="J224" s="33">
        <v>67037391</v>
      </c>
      <c r="K224" s="38" t="s">
        <v>978</v>
      </c>
      <c r="L224" s="38" t="s">
        <v>979</v>
      </c>
      <c r="M224" s="38"/>
      <c r="N224" s="38" t="s">
        <v>983</v>
      </c>
      <c r="O224" s="38"/>
    </row>
    <row r="225" spans="1:15" ht="38.25" x14ac:dyDescent="0.2">
      <c r="A225" s="55">
        <f>IFERROR(RANK(B225,$B:$B,1),"")</f>
        <v>224</v>
      </c>
      <c r="B225" s="55">
        <f>IFERROR(SEARCH(Darbiniek!$C$2,C225)+ROW()/10000,IFERROR(SEARCH(Darbiniek!$C$2,D225)+ROW()/10000,IFERROR(SEARCH(Darbiniek!$C$2,F225)+ROW()/10000,IFERROR(SEARCH(Darbiniek!$C$2,H225)+ROW()/10000,IFERROR(SEARCH(Darbiniek!$C$2,J225)+ROW()/10000,IFERROR(SEARCH(Darbiniek!$C$2,G225)+ROW()/10000,""))))))</f>
        <v>1.0225</v>
      </c>
      <c r="C225" s="50" t="s">
        <v>328</v>
      </c>
      <c r="D225" s="50" t="s">
        <v>268</v>
      </c>
      <c r="E225" s="56" t="s">
        <v>294</v>
      </c>
      <c r="F225" s="57" t="s">
        <v>347</v>
      </c>
      <c r="G225" s="50" t="s">
        <v>291</v>
      </c>
      <c r="H225" s="50" t="s">
        <v>119</v>
      </c>
      <c r="I225" s="34" t="s">
        <v>120</v>
      </c>
      <c r="J225" s="33">
        <v>67012318</v>
      </c>
      <c r="K225" s="38" t="s">
        <v>978</v>
      </c>
      <c r="L225" s="38" t="s">
        <v>979</v>
      </c>
      <c r="M225" s="38"/>
      <c r="N225" s="38" t="s">
        <v>983</v>
      </c>
      <c r="O225" s="38"/>
    </row>
    <row r="226" spans="1:15" ht="38.25" x14ac:dyDescent="0.2">
      <c r="A226" s="55">
        <f>IFERROR(RANK(B226,$B:$B,1),"")</f>
        <v>225</v>
      </c>
      <c r="B226" s="55">
        <f>IFERROR(SEARCH(Darbiniek!$C$2,C226)+ROW()/10000,IFERROR(SEARCH(Darbiniek!$C$2,D226)+ROW()/10000,IFERROR(SEARCH(Darbiniek!$C$2,F226)+ROW()/10000,IFERROR(SEARCH(Darbiniek!$C$2,H226)+ROW()/10000,IFERROR(SEARCH(Darbiniek!$C$2,J226)+ROW()/10000,IFERROR(SEARCH(Darbiniek!$C$2,G226)+ROW()/10000,""))))))</f>
        <v>1.0226</v>
      </c>
      <c r="C226" s="50" t="s">
        <v>328</v>
      </c>
      <c r="D226" s="50" t="s">
        <v>268</v>
      </c>
      <c r="E226" s="56">
        <v>213</v>
      </c>
      <c r="F226" s="57" t="s">
        <v>347</v>
      </c>
      <c r="G226" s="50" t="s">
        <v>291</v>
      </c>
      <c r="H226" s="50"/>
      <c r="I226" s="34"/>
      <c r="J226" s="33">
        <v>67012261</v>
      </c>
      <c r="K226" s="38" t="s">
        <v>978</v>
      </c>
      <c r="L226" s="38" t="s">
        <v>979</v>
      </c>
      <c r="M226" s="38"/>
      <c r="N226" s="38" t="s">
        <v>983</v>
      </c>
      <c r="O226" s="38"/>
    </row>
    <row r="227" spans="1:15" ht="38.25" x14ac:dyDescent="0.2">
      <c r="A227" s="55">
        <f>IFERROR(RANK(B227,$B:$B,1),"")</f>
        <v>226</v>
      </c>
      <c r="B227" s="55">
        <f>IFERROR(SEARCH(Darbiniek!$C$2,C227)+ROW()/10000,IFERROR(SEARCH(Darbiniek!$C$2,D227)+ROW()/10000,IFERROR(SEARCH(Darbiniek!$C$2,F227)+ROW()/10000,IFERROR(SEARCH(Darbiniek!$C$2,H227)+ROW()/10000,IFERROR(SEARCH(Darbiniek!$C$2,J227)+ROW()/10000,IFERROR(SEARCH(Darbiniek!$C$2,G227)+ROW()/10000,""))))))</f>
        <v>1.0226999999999999</v>
      </c>
      <c r="C227" s="50" t="s">
        <v>328</v>
      </c>
      <c r="D227" s="50" t="s">
        <v>268</v>
      </c>
      <c r="E227" s="56">
        <v>211</v>
      </c>
      <c r="F227" s="57" t="s">
        <v>348</v>
      </c>
      <c r="G227" s="50" t="s">
        <v>293</v>
      </c>
      <c r="H227" s="50" t="s">
        <v>123</v>
      </c>
      <c r="I227" s="34" t="s">
        <v>124</v>
      </c>
      <c r="J227" s="18">
        <v>67012270</v>
      </c>
      <c r="K227" s="38" t="s">
        <v>978</v>
      </c>
      <c r="L227" s="38" t="s">
        <v>979</v>
      </c>
      <c r="M227" s="38"/>
      <c r="N227" s="38" t="s">
        <v>983</v>
      </c>
      <c r="O227" s="38"/>
    </row>
    <row r="228" spans="1:15" ht="76.5" x14ac:dyDescent="0.2">
      <c r="A228" s="55">
        <f>IFERROR(RANK(B228,$B:$B,1),"")</f>
        <v>227</v>
      </c>
      <c r="B228" s="55">
        <f>IFERROR(SEARCH(Darbiniek!$C$2,C228)+ROW()/10000,IFERROR(SEARCH(Darbiniek!$C$2,D228)+ROW()/10000,IFERROR(SEARCH(Darbiniek!$C$2,F228)+ROW()/10000,IFERROR(SEARCH(Darbiniek!$C$2,H228)+ROW()/10000,IFERROR(SEARCH(Darbiniek!$C$2,J228)+ROW()/10000,IFERROR(SEARCH(Darbiniek!$C$2,G228)+ROW()/10000,""))))))</f>
        <v>1.0227999999999999</v>
      </c>
      <c r="C228" s="50" t="s">
        <v>328</v>
      </c>
      <c r="D228" s="50" t="s">
        <v>268</v>
      </c>
      <c r="E228" s="56" t="s">
        <v>295</v>
      </c>
      <c r="F228" s="57" t="s">
        <v>350</v>
      </c>
      <c r="G228" s="50" t="s">
        <v>293</v>
      </c>
      <c r="H228" s="50" t="s">
        <v>387</v>
      </c>
      <c r="I228" s="34" t="s">
        <v>410</v>
      </c>
      <c r="J228" s="33">
        <v>67181557</v>
      </c>
      <c r="K228" s="38" t="s">
        <v>988</v>
      </c>
      <c r="L228" s="38" t="s">
        <v>989</v>
      </c>
      <c r="M228" s="38" t="s">
        <v>989</v>
      </c>
      <c r="N228" s="38" t="s">
        <v>989</v>
      </c>
      <c r="O228" s="38" t="s">
        <v>990</v>
      </c>
    </row>
    <row r="229" spans="1:15" ht="78" x14ac:dyDescent="0.3">
      <c r="A229" s="55">
        <f>IFERROR(RANK(B229,$B:$B,1),"")</f>
        <v>228</v>
      </c>
      <c r="B229" s="55">
        <f>IFERROR(SEARCH(Darbiniek!$C$2,C229)+ROW()/10000,IFERROR(SEARCH(Darbiniek!$C$2,D229)+ROW()/10000,IFERROR(SEARCH(Darbiniek!$C$2,F229)+ROW()/10000,IFERROR(SEARCH(Darbiniek!$C$2,H229)+ROW()/10000,IFERROR(SEARCH(Darbiniek!$C$2,J229)+ROW()/10000,IFERROR(SEARCH(Darbiniek!$C$2,G229)+ROW()/10000,""))))))</f>
        <v>1.0228999999999999</v>
      </c>
      <c r="C229" s="50" t="s">
        <v>328</v>
      </c>
      <c r="D229" s="50" t="s">
        <v>268</v>
      </c>
      <c r="E229" s="56">
        <v>202</v>
      </c>
      <c r="F229" s="57" t="s">
        <v>350</v>
      </c>
      <c r="G229" s="50" t="s">
        <v>293</v>
      </c>
      <c r="H229" s="50" t="s">
        <v>361</v>
      </c>
      <c r="I229" s="89" t="s">
        <v>837</v>
      </c>
      <c r="J229" s="33">
        <v>67026162</v>
      </c>
      <c r="K229" s="38" t="s">
        <v>988</v>
      </c>
      <c r="L229" s="38" t="s">
        <v>989</v>
      </c>
      <c r="M229" s="38" t="s">
        <v>989</v>
      </c>
      <c r="N229" s="38" t="s">
        <v>989</v>
      </c>
      <c r="O229" s="38" t="s">
        <v>990</v>
      </c>
    </row>
    <row r="230" spans="1:15" ht="27" x14ac:dyDescent="0.3">
      <c r="A230" s="55">
        <f>IFERROR(RANK(B230,$B:$B,1),"")</f>
        <v>229</v>
      </c>
      <c r="B230" s="55">
        <f>IFERROR(SEARCH(Darbiniek!$C$2,C230)+ROW()/10000,IFERROR(SEARCH(Darbiniek!$C$2,D230)+ROW()/10000,IFERROR(SEARCH(Darbiniek!$C$2,F230)+ROW()/10000,IFERROR(SEARCH(Darbiniek!$C$2,H230)+ROW()/10000,IFERROR(SEARCH(Darbiniek!$C$2,J230)+ROW()/10000,IFERROR(SEARCH(Darbiniek!$C$2,G230)+ROW()/10000,""))))))</f>
        <v>1.0229999999999999</v>
      </c>
      <c r="C230" s="50" t="s">
        <v>329</v>
      </c>
      <c r="D230" s="50" t="s">
        <v>673</v>
      </c>
      <c r="E230" s="56">
        <v>12</v>
      </c>
      <c r="F230" s="57" t="s">
        <v>112</v>
      </c>
      <c r="G230" s="50"/>
      <c r="H230" s="50" t="s">
        <v>805</v>
      </c>
      <c r="I230" s="89" t="s">
        <v>806</v>
      </c>
      <c r="J230" s="33">
        <v>67181478</v>
      </c>
      <c r="K230" s="38" t="s">
        <v>536</v>
      </c>
      <c r="L230" s="38"/>
      <c r="M230" s="38"/>
      <c r="N230" s="38"/>
      <c r="O230" s="38"/>
    </row>
    <row r="231" spans="1:15" ht="76.5" x14ac:dyDescent="0.2">
      <c r="A231" s="55">
        <f>IFERROR(RANK(B231,$B:$B,1),"")</f>
        <v>230</v>
      </c>
      <c r="B231" s="55">
        <f>IFERROR(SEARCH(Darbiniek!$C$2,C231)+ROW()/10000,IFERROR(SEARCH(Darbiniek!$C$2,D231)+ROW()/10000,IFERROR(SEARCH(Darbiniek!$C$2,F231)+ROW()/10000,IFERROR(SEARCH(Darbiniek!$C$2,H231)+ROW()/10000,IFERROR(SEARCH(Darbiniek!$C$2,J231)+ROW()/10000,IFERROR(SEARCH(Darbiniek!$C$2,G231)+ROW()/10000,""))))))</f>
        <v>1.0230999999999999</v>
      </c>
      <c r="C231" s="50" t="s">
        <v>329</v>
      </c>
      <c r="D231" s="50" t="s">
        <v>673</v>
      </c>
      <c r="E231" s="56">
        <v>18</v>
      </c>
      <c r="F231" s="96" t="s">
        <v>593</v>
      </c>
      <c r="G231" s="50" t="s">
        <v>293</v>
      </c>
      <c r="H231" s="50"/>
      <c r="I231" s="34"/>
      <c r="J231" s="33">
        <v>67105468</v>
      </c>
      <c r="K231" s="38" t="s">
        <v>988</v>
      </c>
      <c r="L231" s="38" t="s">
        <v>989</v>
      </c>
      <c r="M231" s="38" t="s">
        <v>989</v>
      </c>
      <c r="N231" s="38" t="s">
        <v>989</v>
      </c>
      <c r="O231" s="38" t="s">
        <v>990</v>
      </c>
    </row>
    <row r="232" spans="1:15" ht="76.5" x14ac:dyDescent="0.2">
      <c r="A232" s="55">
        <f>IFERROR(RANK(B232,$B:$B,1),"")</f>
        <v>231</v>
      </c>
      <c r="B232" s="55">
        <f>IFERROR(SEARCH(Darbiniek!$C$2,C232)+ROW()/10000,IFERROR(SEARCH(Darbiniek!$C$2,D232)+ROW()/10000,IFERROR(SEARCH(Darbiniek!$C$2,F232)+ROW()/10000,IFERROR(SEARCH(Darbiniek!$C$2,H232)+ROW()/10000,IFERROR(SEARCH(Darbiniek!$C$2,J232)+ROW()/10000,IFERROR(SEARCH(Darbiniek!$C$2,G232)+ROW()/10000,""))))))</f>
        <v>1.0232000000000001</v>
      </c>
      <c r="C232" s="50" t="s">
        <v>329</v>
      </c>
      <c r="D232" s="50" t="s">
        <v>673</v>
      </c>
      <c r="E232" s="56">
        <v>19</v>
      </c>
      <c r="F232" s="57" t="s">
        <v>702</v>
      </c>
      <c r="G232" s="50" t="s">
        <v>292</v>
      </c>
      <c r="H232" s="50" t="s">
        <v>539</v>
      </c>
      <c r="I232" s="79" t="s">
        <v>540</v>
      </c>
      <c r="J232" s="33">
        <v>67181483</v>
      </c>
      <c r="K232" s="38" t="s">
        <v>434</v>
      </c>
      <c r="L232" s="38" t="s">
        <v>491</v>
      </c>
      <c r="M232" s="6" t="s">
        <v>492</v>
      </c>
      <c r="N232" s="38" t="s">
        <v>492</v>
      </c>
      <c r="O232" s="38" t="s">
        <v>517</v>
      </c>
    </row>
    <row r="233" spans="1:15" x14ac:dyDescent="0.2">
      <c r="A233" s="55">
        <f>IFERROR(RANK(B233,$B:$B,1),"")</f>
        <v>232</v>
      </c>
      <c r="B233" s="55">
        <f>IFERROR(SEARCH(Darbiniek!$C$2,C233)+ROW()/10000,IFERROR(SEARCH(Darbiniek!$C$2,D233)+ROW()/10000,IFERROR(SEARCH(Darbiniek!$C$2,F233)+ROW()/10000,IFERROR(SEARCH(Darbiniek!$C$2,H233)+ROW()/10000,IFERROR(SEARCH(Darbiniek!$C$2,J233)+ROW()/10000,IFERROR(SEARCH(Darbiniek!$C$2,G233)+ROW()/10000,""))))))</f>
        <v>1.0233000000000001</v>
      </c>
      <c r="C233" s="50" t="s">
        <v>329</v>
      </c>
      <c r="D233" s="50" t="s">
        <v>673</v>
      </c>
      <c r="E233" s="56">
        <v>1</v>
      </c>
      <c r="F233" s="57" t="s">
        <v>45</v>
      </c>
      <c r="G233" s="50"/>
      <c r="H233" s="50" t="s">
        <v>133</v>
      </c>
      <c r="I233" s="34" t="s">
        <v>134</v>
      </c>
      <c r="J233" s="33"/>
      <c r="K233" s="38"/>
      <c r="L233" s="38"/>
      <c r="M233" s="38"/>
      <c r="N233" s="38"/>
      <c r="O233" s="38"/>
    </row>
    <row r="234" spans="1:15" ht="39.75" x14ac:dyDescent="0.3">
      <c r="A234" s="55">
        <f>IFERROR(RANK(B234,$B:$B,1),"")</f>
        <v>233</v>
      </c>
      <c r="B234" s="55">
        <f>IFERROR(SEARCH(Darbiniek!$C$2,C234)+ROW()/10000,IFERROR(SEARCH(Darbiniek!$C$2,D234)+ROW()/10000,IFERROR(SEARCH(Darbiniek!$C$2,F234)+ROW()/10000,IFERROR(SEARCH(Darbiniek!$C$2,H234)+ROW()/10000,IFERROR(SEARCH(Darbiniek!$C$2,J234)+ROW()/10000,IFERROR(SEARCH(Darbiniek!$C$2,G234)+ROW()/10000,""))))))</f>
        <v>1.0234000000000001</v>
      </c>
      <c r="C234" s="50" t="s">
        <v>329</v>
      </c>
      <c r="D234" s="50" t="s">
        <v>673</v>
      </c>
      <c r="E234" s="56">
        <v>3</v>
      </c>
      <c r="F234" s="57" t="s">
        <v>343</v>
      </c>
      <c r="G234" s="50" t="s">
        <v>292</v>
      </c>
      <c r="H234" s="50" t="s">
        <v>807</v>
      </c>
      <c r="I234" s="89" t="s">
        <v>808</v>
      </c>
      <c r="J234" s="33">
        <v>67105732</v>
      </c>
      <c r="K234" s="43" t="s">
        <v>976</v>
      </c>
      <c r="L234" s="38"/>
      <c r="M234" s="38"/>
      <c r="N234" s="38" t="s">
        <v>981</v>
      </c>
      <c r="O234" s="38"/>
    </row>
    <row r="235" spans="1:15" ht="38.25" x14ac:dyDescent="0.2">
      <c r="A235" s="55">
        <f>IFERROR(RANK(B235,$B:$B,1),"")</f>
        <v>234</v>
      </c>
      <c r="B235" s="55">
        <f>IFERROR(SEARCH(Darbiniek!$C$2,C235)+ROW()/10000,IFERROR(SEARCH(Darbiniek!$C$2,D235)+ROW()/10000,IFERROR(SEARCH(Darbiniek!$C$2,F235)+ROW()/10000,IFERROR(SEARCH(Darbiniek!$C$2,H235)+ROW()/10000,IFERROR(SEARCH(Darbiniek!$C$2,J235)+ROW()/10000,IFERROR(SEARCH(Darbiniek!$C$2,G235)+ROW()/10000,""))))))</f>
        <v>1.0235000000000001</v>
      </c>
      <c r="C235" s="50" t="s">
        <v>329</v>
      </c>
      <c r="D235" s="50" t="s">
        <v>673</v>
      </c>
      <c r="E235" s="56">
        <v>17</v>
      </c>
      <c r="F235" s="57" t="s">
        <v>675</v>
      </c>
      <c r="G235" s="50" t="s">
        <v>292</v>
      </c>
      <c r="H235" s="50"/>
      <c r="I235" s="34"/>
      <c r="J235" s="33"/>
      <c r="K235" s="43" t="s">
        <v>976</v>
      </c>
      <c r="L235" s="38"/>
      <c r="M235" s="38"/>
      <c r="N235" s="38" t="s">
        <v>981</v>
      </c>
      <c r="O235" s="38"/>
    </row>
    <row r="236" spans="1:15" ht="38.25" x14ac:dyDescent="0.2">
      <c r="A236" s="55">
        <f>IFERROR(RANK(B236,$B:$B,1),"")</f>
        <v>235</v>
      </c>
      <c r="B236" s="55">
        <f>IFERROR(SEARCH(Darbiniek!$C$2,C236)+ROW()/10000,IFERROR(SEARCH(Darbiniek!$C$2,D236)+ROW()/10000,IFERROR(SEARCH(Darbiniek!$C$2,F236)+ROW()/10000,IFERROR(SEARCH(Darbiniek!$C$2,H236)+ROW()/10000,IFERROR(SEARCH(Darbiniek!$C$2,J236)+ROW()/10000,IFERROR(SEARCH(Darbiniek!$C$2,G236)+ROW()/10000,""))))))</f>
        <v>1.0236000000000001</v>
      </c>
      <c r="C236" s="50" t="s">
        <v>329</v>
      </c>
      <c r="D236" s="50" t="s">
        <v>673</v>
      </c>
      <c r="E236" s="56">
        <v>9</v>
      </c>
      <c r="F236" s="57" t="s">
        <v>612</v>
      </c>
      <c r="G236" s="50" t="s">
        <v>292</v>
      </c>
      <c r="H236" s="50" t="s">
        <v>129</v>
      </c>
      <c r="I236" s="34" t="s">
        <v>130</v>
      </c>
      <c r="J236" s="33">
        <v>67181569</v>
      </c>
      <c r="K236" s="43" t="s">
        <v>976</v>
      </c>
      <c r="L236" s="49"/>
      <c r="M236" s="38"/>
      <c r="N236" s="38" t="s">
        <v>981</v>
      </c>
      <c r="O236" s="38"/>
    </row>
    <row r="237" spans="1:15" ht="38.25" x14ac:dyDescent="0.2">
      <c r="A237" s="55">
        <f>IFERROR(RANK(B237,$B:$B,1),"")</f>
        <v>236</v>
      </c>
      <c r="B237" s="55">
        <f>IFERROR(SEARCH(Darbiniek!$C$2,C237)+ROW()/10000,IFERROR(SEARCH(Darbiniek!$C$2,D237)+ROW()/10000,IFERROR(SEARCH(Darbiniek!$C$2,F237)+ROW()/10000,IFERROR(SEARCH(Darbiniek!$C$2,H237)+ROW()/10000,IFERROR(SEARCH(Darbiniek!$C$2,J237)+ROW()/10000,IFERROR(SEARCH(Darbiniek!$C$2,G237)+ROW()/10000,""))))))</f>
        <v>1.0237000000000001</v>
      </c>
      <c r="C237" s="50" t="s">
        <v>329</v>
      </c>
      <c r="D237" s="50" t="s">
        <v>673</v>
      </c>
      <c r="E237" s="56">
        <v>10</v>
      </c>
      <c r="F237" s="57" t="s">
        <v>612</v>
      </c>
      <c r="G237" s="50" t="s">
        <v>292</v>
      </c>
      <c r="H237" s="50"/>
      <c r="I237" s="34"/>
      <c r="J237" s="33">
        <v>67181484</v>
      </c>
      <c r="K237" s="43" t="s">
        <v>976</v>
      </c>
      <c r="L237" s="38"/>
      <c r="M237" s="38"/>
      <c r="N237" s="38" t="s">
        <v>981</v>
      </c>
      <c r="O237" s="38"/>
    </row>
    <row r="238" spans="1:15" ht="38.25" x14ac:dyDescent="0.2">
      <c r="A238" s="55">
        <f>IFERROR(RANK(B238,$B:$B,1),"")</f>
        <v>237</v>
      </c>
      <c r="B238" s="55">
        <f>IFERROR(SEARCH(Darbiniek!$C$2,C238)+ROW()/10000,IFERROR(SEARCH(Darbiniek!$C$2,D238)+ROW()/10000,IFERROR(SEARCH(Darbiniek!$C$2,F238)+ROW()/10000,IFERROR(SEARCH(Darbiniek!$C$2,H238)+ROW()/10000,IFERROR(SEARCH(Darbiniek!$C$2,J238)+ROW()/10000,IFERROR(SEARCH(Darbiniek!$C$2,G238)+ROW()/10000,""))))))</f>
        <v>1.0238</v>
      </c>
      <c r="C238" s="50" t="s">
        <v>329</v>
      </c>
      <c r="D238" s="50" t="s">
        <v>673</v>
      </c>
      <c r="E238" s="56">
        <v>9</v>
      </c>
      <c r="F238" s="57" t="s">
        <v>612</v>
      </c>
      <c r="G238" s="50" t="s">
        <v>292</v>
      </c>
      <c r="H238" s="50"/>
      <c r="I238" s="34"/>
      <c r="J238" s="33">
        <v>67181486</v>
      </c>
      <c r="K238" s="43" t="s">
        <v>976</v>
      </c>
      <c r="L238" s="38"/>
      <c r="M238" s="38"/>
      <c r="N238" s="38" t="s">
        <v>981</v>
      </c>
      <c r="O238" s="38"/>
    </row>
    <row r="239" spans="1:15" ht="38.25" x14ac:dyDescent="0.2">
      <c r="A239" s="55">
        <f>IFERROR(RANK(B239,$B:$B,1),"")</f>
        <v>238</v>
      </c>
      <c r="B239" s="55">
        <f>IFERROR(SEARCH(Darbiniek!$C$2,C239)+ROW()/10000,IFERROR(SEARCH(Darbiniek!$C$2,D239)+ROW()/10000,IFERROR(SEARCH(Darbiniek!$C$2,F239)+ROW()/10000,IFERROR(SEARCH(Darbiniek!$C$2,H239)+ROW()/10000,IFERROR(SEARCH(Darbiniek!$C$2,J239)+ROW()/10000,IFERROR(SEARCH(Darbiniek!$C$2,G239)+ROW()/10000,""))))))</f>
        <v>1.0239</v>
      </c>
      <c r="C239" s="50" t="s">
        <v>329</v>
      </c>
      <c r="D239" s="50" t="s">
        <v>673</v>
      </c>
      <c r="E239" s="56">
        <v>10</v>
      </c>
      <c r="F239" s="57" t="s">
        <v>612</v>
      </c>
      <c r="G239" s="50" t="s">
        <v>292</v>
      </c>
      <c r="H239" s="50"/>
      <c r="I239" s="34"/>
      <c r="J239" s="33">
        <v>67181883</v>
      </c>
      <c r="K239" s="43" t="s">
        <v>976</v>
      </c>
      <c r="L239" s="38"/>
      <c r="M239" s="38"/>
      <c r="N239" s="38" t="s">
        <v>981</v>
      </c>
      <c r="O239" s="38"/>
    </row>
    <row r="240" spans="1:15" ht="39.75" x14ac:dyDescent="0.3">
      <c r="A240" s="55">
        <f>IFERROR(RANK(B240,$B:$B,1),"")</f>
        <v>239</v>
      </c>
      <c r="B240" s="55">
        <f>IFERROR(SEARCH(Darbiniek!$C$2,C240)+ROW()/10000,IFERROR(SEARCH(Darbiniek!$C$2,D240)+ROW()/10000,IFERROR(SEARCH(Darbiniek!$C$2,F240)+ROW()/10000,IFERROR(SEARCH(Darbiniek!$C$2,H240)+ROW()/10000,IFERROR(SEARCH(Darbiniek!$C$2,J240)+ROW()/10000,IFERROR(SEARCH(Darbiniek!$C$2,G240)+ROW()/10000,""))))))</f>
        <v>1.024</v>
      </c>
      <c r="C240" s="50" t="s">
        <v>329</v>
      </c>
      <c r="D240" s="50" t="s">
        <v>673</v>
      </c>
      <c r="E240" s="56">
        <v>4</v>
      </c>
      <c r="F240" s="57" t="s">
        <v>346</v>
      </c>
      <c r="G240" s="50" t="s">
        <v>292</v>
      </c>
      <c r="H240" s="50"/>
      <c r="I240" s="89"/>
      <c r="J240" s="33">
        <v>67181882</v>
      </c>
      <c r="K240" s="43" t="s">
        <v>976</v>
      </c>
      <c r="L240" s="38"/>
      <c r="M240" s="38"/>
      <c r="N240" s="38" t="s">
        <v>981</v>
      </c>
      <c r="O240" s="38"/>
    </row>
    <row r="241" spans="1:15" ht="38.25" x14ac:dyDescent="0.2">
      <c r="A241" s="55">
        <f>IFERROR(RANK(B241,$B:$B,1),"")</f>
        <v>240</v>
      </c>
      <c r="B241" s="55">
        <f>IFERROR(SEARCH(Darbiniek!$C$2,C241)+ROW()/10000,IFERROR(SEARCH(Darbiniek!$C$2,D241)+ROW()/10000,IFERROR(SEARCH(Darbiniek!$C$2,F241)+ROW()/10000,IFERROR(SEARCH(Darbiniek!$C$2,H241)+ROW()/10000,IFERROR(SEARCH(Darbiniek!$C$2,J241)+ROW()/10000,IFERROR(SEARCH(Darbiniek!$C$2,G241)+ROW()/10000,""))))))</f>
        <v>1.0241</v>
      </c>
      <c r="C241" s="50" t="s">
        <v>329</v>
      </c>
      <c r="D241" s="50" t="s">
        <v>673</v>
      </c>
      <c r="E241" s="56">
        <v>7</v>
      </c>
      <c r="F241" s="57" t="s">
        <v>347</v>
      </c>
      <c r="G241" s="50" t="s">
        <v>291</v>
      </c>
      <c r="H241" s="50"/>
      <c r="I241" s="34"/>
      <c r="J241" s="33">
        <v>67181481</v>
      </c>
      <c r="K241" s="43" t="s">
        <v>978</v>
      </c>
      <c r="L241" s="38" t="s">
        <v>979</v>
      </c>
      <c r="M241" s="38"/>
      <c r="N241" s="38" t="s">
        <v>983</v>
      </c>
      <c r="O241" s="38"/>
    </row>
    <row r="242" spans="1:15" ht="39.75" x14ac:dyDescent="0.3">
      <c r="A242" s="55">
        <f>IFERROR(RANK(B242,$B:$B,1),"")</f>
        <v>241</v>
      </c>
      <c r="B242" s="55">
        <f>IFERROR(SEARCH(Darbiniek!$C$2,C242)+ROW()/10000,IFERROR(SEARCH(Darbiniek!$C$2,D242)+ROW()/10000,IFERROR(SEARCH(Darbiniek!$C$2,F242)+ROW()/10000,IFERROR(SEARCH(Darbiniek!$C$2,H242)+ROW()/10000,IFERROR(SEARCH(Darbiniek!$C$2,J242)+ROW()/10000,IFERROR(SEARCH(Darbiniek!$C$2,G242)+ROW()/10000,""))))))</f>
        <v>1.0242</v>
      </c>
      <c r="C242" s="50" t="s">
        <v>329</v>
      </c>
      <c r="D242" s="50" t="s">
        <v>673</v>
      </c>
      <c r="E242" s="56">
        <v>7</v>
      </c>
      <c r="F242" s="57" t="s">
        <v>347</v>
      </c>
      <c r="G242" s="50" t="s">
        <v>291</v>
      </c>
      <c r="H242" s="50"/>
      <c r="I242" s="89"/>
      <c r="J242" s="33">
        <v>67181568</v>
      </c>
      <c r="K242" s="43" t="s">
        <v>978</v>
      </c>
      <c r="L242" s="38" t="s">
        <v>979</v>
      </c>
      <c r="M242" s="38"/>
      <c r="N242" s="38" t="s">
        <v>983</v>
      </c>
      <c r="O242" s="38"/>
    </row>
    <row r="243" spans="1:15" ht="38.25" x14ac:dyDescent="0.2">
      <c r="A243" s="55">
        <f>IFERROR(RANK(B243,$B:$B,1),"")</f>
        <v>242</v>
      </c>
      <c r="B243" s="55">
        <f>IFERROR(SEARCH(Darbiniek!$C$2,C243)+ROW()/10000,IFERROR(SEARCH(Darbiniek!$C$2,D243)+ROW()/10000,IFERROR(SEARCH(Darbiniek!$C$2,F243)+ROW()/10000,IFERROR(SEARCH(Darbiniek!$C$2,H243)+ROW()/10000,IFERROR(SEARCH(Darbiniek!$C$2,J243)+ROW()/10000,IFERROR(SEARCH(Darbiniek!$C$2,G243)+ROW()/10000,""))))))</f>
        <v>1.0243</v>
      </c>
      <c r="C243" s="50" t="s">
        <v>329</v>
      </c>
      <c r="D243" s="50" t="s">
        <v>673</v>
      </c>
      <c r="E243" s="56">
        <v>3</v>
      </c>
      <c r="F243" s="57" t="s">
        <v>349</v>
      </c>
      <c r="G243" s="50" t="s">
        <v>293</v>
      </c>
      <c r="H243" s="50" t="s">
        <v>379</v>
      </c>
      <c r="I243" s="34" t="s">
        <v>380</v>
      </c>
      <c r="J243" s="33">
        <v>67181480</v>
      </c>
      <c r="K243" s="43" t="s">
        <v>976</v>
      </c>
      <c r="L243" s="38"/>
      <c r="M243" s="38"/>
      <c r="N243" s="38" t="s">
        <v>981</v>
      </c>
      <c r="O243" s="38"/>
    </row>
    <row r="244" spans="1:15" ht="38.25" x14ac:dyDescent="0.2">
      <c r="A244" s="55">
        <f>IFERROR(RANK(B244,$B:$B,1),"")</f>
        <v>243</v>
      </c>
      <c r="B244" s="55">
        <f>IFERROR(SEARCH(Darbiniek!$C$2,C244)+ROW()/10000,IFERROR(SEARCH(Darbiniek!$C$2,D244)+ROW()/10000,IFERROR(SEARCH(Darbiniek!$C$2,F244)+ROW()/10000,IFERROR(SEARCH(Darbiniek!$C$2,H244)+ROW()/10000,IFERROR(SEARCH(Darbiniek!$C$2,J244)+ROW()/10000,IFERROR(SEARCH(Darbiniek!$C$2,G244)+ROW()/10000,""))))))</f>
        <v>1.0244</v>
      </c>
      <c r="C244" s="50" t="s">
        <v>329</v>
      </c>
      <c r="D244" s="50" t="s">
        <v>673</v>
      </c>
      <c r="E244" s="56">
        <v>2</v>
      </c>
      <c r="F244" s="57" t="s">
        <v>348</v>
      </c>
      <c r="G244" s="50" t="s">
        <v>293</v>
      </c>
      <c r="H244" s="50" t="s">
        <v>727</v>
      </c>
      <c r="I244" s="34" t="s">
        <v>728</v>
      </c>
      <c r="J244" s="33">
        <v>67012365</v>
      </c>
      <c r="K244" s="38" t="s">
        <v>978</v>
      </c>
      <c r="L244" s="38" t="s">
        <v>979</v>
      </c>
      <c r="M244" s="38"/>
      <c r="N244" s="38" t="s">
        <v>983</v>
      </c>
      <c r="O244" s="38"/>
    </row>
    <row r="245" spans="1:15" ht="76.5" x14ac:dyDescent="0.2">
      <c r="A245" s="55">
        <f>IFERROR(RANK(B245,$B:$B,1),"")</f>
        <v>244</v>
      </c>
      <c r="B245" s="55">
        <f>IFERROR(SEARCH(Darbiniek!$C$2,C245)+ROW()/10000,IFERROR(SEARCH(Darbiniek!$C$2,D245)+ROW()/10000,IFERROR(SEARCH(Darbiniek!$C$2,F245)+ROW()/10000,IFERROR(SEARCH(Darbiniek!$C$2,H245)+ROW()/10000,IFERROR(SEARCH(Darbiniek!$C$2,J245)+ROW()/10000,IFERROR(SEARCH(Darbiniek!$C$2,G245)+ROW()/10000,""))))))</f>
        <v>1.0245</v>
      </c>
      <c r="C245" s="50" t="s">
        <v>329</v>
      </c>
      <c r="D245" s="50" t="s">
        <v>673</v>
      </c>
      <c r="E245" s="56">
        <v>19</v>
      </c>
      <c r="F245" s="57" t="s">
        <v>350</v>
      </c>
      <c r="G245" s="50" t="s">
        <v>293</v>
      </c>
      <c r="H245" s="50" t="s">
        <v>493</v>
      </c>
      <c r="I245" s="34" t="s">
        <v>494</v>
      </c>
      <c r="J245" s="33">
        <v>67037332</v>
      </c>
      <c r="K245" s="38" t="s">
        <v>988</v>
      </c>
      <c r="L245" s="38" t="s">
        <v>989</v>
      </c>
      <c r="M245" s="38" t="s">
        <v>989</v>
      </c>
      <c r="N245" s="38" t="s">
        <v>989</v>
      </c>
      <c r="O245" s="38" t="s">
        <v>990</v>
      </c>
    </row>
    <row r="246" spans="1:15" ht="76.5" x14ac:dyDescent="0.2">
      <c r="A246" s="55">
        <f>IFERROR(RANK(B246,$B:$B,1),"")</f>
        <v>245</v>
      </c>
      <c r="B246" s="55">
        <f>IFERROR(SEARCH(Darbiniek!$C$2,C246)+ROW()/10000,IFERROR(SEARCH(Darbiniek!$C$2,D246)+ROW()/10000,IFERROR(SEARCH(Darbiniek!$C$2,F246)+ROW()/10000,IFERROR(SEARCH(Darbiniek!$C$2,H246)+ROW()/10000,IFERROR(SEARCH(Darbiniek!$C$2,J246)+ROW()/10000,IFERROR(SEARCH(Darbiniek!$C$2,G246)+ROW()/10000,""))))))</f>
        <v>1.0246</v>
      </c>
      <c r="C246" s="50" t="s">
        <v>329</v>
      </c>
      <c r="D246" s="50" t="s">
        <v>673</v>
      </c>
      <c r="E246" s="56">
        <v>22</v>
      </c>
      <c r="F246" s="57" t="s">
        <v>350</v>
      </c>
      <c r="G246" s="50" t="s">
        <v>293</v>
      </c>
      <c r="H246" s="50" t="s">
        <v>512</v>
      </c>
      <c r="I246" s="34" t="s">
        <v>513</v>
      </c>
      <c r="J246" s="33">
        <v>67181482</v>
      </c>
      <c r="K246" s="38" t="s">
        <v>988</v>
      </c>
      <c r="L246" s="38" t="s">
        <v>989</v>
      </c>
      <c r="M246" s="38" t="s">
        <v>989</v>
      </c>
      <c r="N246" s="38" t="s">
        <v>989</v>
      </c>
      <c r="O246" s="38" t="s">
        <v>990</v>
      </c>
    </row>
    <row r="247" spans="1:15" ht="76.5" x14ac:dyDescent="0.2">
      <c r="A247" s="55">
        <f>IFERROR(RANK(B247,$B:$B,1),"")</f>
        <v>246</v>
      </c>
      <c r="B247" s="55">
        <f>IFERROR(SEARCH(Darbiniek!$C$2,C247)+ROW()/10000,IFERROR(SEARCH(Darbiniek!$C$2,D247)+ROW()/10000,IFERROR(SEARCH(Darbiniek!$C$2,F247)+ROW()/10000,IFERROR(SEARCH(Darbiniek!$C$2,H247)+ROW()/10000,IFERROR(SEARCH(Darbiniek!$C$2,J247)+ROW()/10000,IFERROR(SEARCH(Darbiniek!$C$2,G247)+ROW()/10000,""))))))</f>
        <v>1.0246999999999999</v>
      </c>
      <c r="C247" s="50" t="s">
        <v>329</v>
      </c>
      <c r="D247" s="50" t="s">
        <v>673</v>
      </c>
      <c r="E247" s="56">
        <v>22</v>
      </c>
      <c r="F247" s="57" t="s">
        <v>350</v>
      </c>
      <c r="G247" s="50" t="s">
        <v>293</v>
      </c>
      <c r="H247" s="50" t="s">
        <v>131</v>
      </c>
      <c r="I247" s="34" t="s">
        <v>132</v>
      </c>
      <c r="J247" s="33">
        <v>67105528</v>
      </c>
      <c r="K247" s="38" t="s">
        <v>988</v>
      </c>
      <c r="L247" s="38" t="s">
        <v>989</v>
      </c>
      <c r="M247" s="38" t="s">
        <v>989</v>
      </c>
      <c r="N247" s="38" t="s">
        <v>989</v>
      </c>
      <c r="O247" s="38" t="s">
        <v>990</v>
      </c>
    </row>
    <row r="248" spans="1:15" ht="78" x14ac:dyDescent="0.3">
      <c r="A248" s="55">
        <f>IFERROR(RANK(B248,$B:$B,1),"")</f>
        <v>247</v>
      </c>
      <c r="B248" s="55">
        <f>IFERROR(SEARCH(Darbiniek!$C$2,C248)+ROW()/10000,IFERROR(SEARCH(Darbiniek!$C$2,D248)+ROW()/10000,IFERROR(SEARCH(Darbiniek!$C$2,F248)+ROW()/10000,IFERROR(SEARCH(Darbiniek!$C$2,H248)+ROW()/10000,IFERROR(SEARCH(Darbiniek!$C$2,J248)+ROW()/10000,IFERROR(SEARCH(Darbiniek!$C$2,G248)+ROW()/10000,""))))))</f>
        <v>1.0247999999999999</v>
      </c>
      <c r="C248" s="50" t="s">
        <v>329</v>
      </c>
      <c r="D248" s="50" t="s">
        <v>673</v>
      </c>
      <c r="E248" s="56">
        <v>20</v>
      </c>
      <c r="F248" s="57" t="s">
        <v>350</v>
      </c>
      <c r="G248" s="50" t="s">
        <v>293</v>
      </c>
      <c r="H248" s="50" t="s">
        <v>1006</v>
      </c>
      <c r="I248" s="89" t="s">
        <v>1007</v>
      </c>
      <c r="J248" s="33">
        <v>67102107</v>
      </c>
      <c r="K248" s="38" t="s">
        <v>988</v>
      </c>
      <c r="L248" s="38" t="s">
        <v>989</v>
      </c>
      <c r="M248" s="38" t="s">
        <v>989</v>
      </c>
      <c r="N248" s="38" t="s">
        <v>989</v>
      </c>
      <c r="O248" s="38" t="s">
        <v>990</v>
      </c>
    </row>
    <row r="249" spans="1:15" ht="76.5" x14ac:dyDescent="0.2">
      <c r="A249" s="55">
        <f>IFERROR(RANK(B249,$B:$B,1),"")</f>
        <v>248</v>
      </c>
      <c r="B249" s="55">
        <f>IFERROR(SEARCH(Darbiniek!$C$2,C249)+ROW()/10000,IFERROR(SEARCH(Darbiniek!$C$2,D249)+ROW()/10000,IFERROR(SEARCH(Darbiniek!$C$2,F249)+ROW()/10000,IFERROR(SEARCH(Darbiniek!$C$2,H249)+ROW()/10000,IFERROR(SEARCH(Darbiniek!$C$2,J249)+ROW()/10000,IFERROR(SEARCH(Darbiniek!$C$2,G249)+ROW()/10000,""))))))</f>
        <v>1.0248999999999999</v>
      </c>
      <c r="C249" s="50" t="s">
        <v>329</v>
      </c>
      <c r="D249" s="50" t="s">
        <v>673</v>
      </c>
      <c r="E249" s="56">
        <v>20</v>
      </c>
      <c r="F249" s="57" t="s">
        <v>350</v>
      </c>
      <c r="G249" s="50" t="s">
        <v>293</v>
      </c>
      <c r="H249" s="50" t="s">
        <v>639</v>
      </c>
      <c r="I249" s="34" t="s">
        <v>640</v>
      </c>
      <c r="J249" s="33">
        <v>67105495</v>
      </c>
      <c r="K249" s="38" t="s">
        <v>988</v>
      </c>
      <c r="L249" s="38" t="s">
        <v>989</v>
      </c>
      <c r="M249" s="38" t="s">
        <v>989</v>
      </c>
      <c r="N249" s="38" t="s">
        <v>989</v>
      </c>
      <c r="O249" s="38" t="s">
        <v>990</v>
      </c>
    </row>
    <row r="250" spans="1:15" ht="25.5" x14ac:dyDescent="0.2">
      <c r="A250" s="55">
        <f>IFERROR(RANK(B250,$B:$B,1),"")</f>
        <v>249</v>
      </c>
      <c r="B250" s="55">
        <f>IFERROR(SEARCH(Darbiniek!$C$2,C250)+ROW()/10000,IFERROR(SEARCH(Darbiniek!$C$2,D250)+ROW()/10000,IFERROR(SEARCH(Darbiniek!$C$2,F250)+ROW()/10000,IFERROR(SEARCH(Darbiniek!$C$2,H250)+ROW()/10000,IFERROR(SEARCH(Darbiniek!$C$2,J250)+ROW()/10000,IFERROR(SEARCH(Darbiniek!$C$2,G250)+ROW()/10000,""))))))</f>
        <v>1.0249999999999999</v>
      </c>
      <c r="C250" s="50" t="s">
        <v>330</v>
      </c>
      <c r="D250" s="50" t="s">
        <v>266</v>
      </c>
      <c r="E250" s="56">
        <v>414</v>
      </c>
      <c r="F250" s="57" t="s">
        <v>112</v>
      </c>
      <c r="G250" s="50"/>
      <c r="H250" s="61" t="s">
        <v>633</v>
      </c>
      <c r="I250" s="88" t="s">
        <v>634</v>
      </c>
      <c r="J250" s="33">
        <v>67105526</v>
      </c>
      <c r="K250" s="38" t="s">
        <v>978</v>
      </c>
      <c r="L250" s="38"/>
      <c r="M250" s="38"/>
      <c r="N250" s="38"/>
      <c r="O250" s="38"/>
    </row>
    <row r="251" spans="1:15" x14ac:dyDescent="0.2">
      <c r="A251" s="55">
        <f>IFERROR(RANK(B251,$B:$B,1),"")</f>
        <v>250</v>
      </c>
      <c r="B251" s="55">
        <f>IFERROR(SEARCH(Darbiniek!$C$2,C251)+ROW()/10000,IFERROR(SEARCH(Darbiniek!$C$2,D251)+ROW()/10000,IFERROR(SEARCH(Darbiniek!$C$2,F251)+ROW()/10000,IFERROR(SEARCH(Darbiniek!$C$2,H251)+ROW()/10000,IFERROR(SEARCH(Darbiniek!$C$2,J251)+ROW()/10000,IFERROR(SEARCH(Darbiniek!$C$2,G251)+ROW()/10000,""))))))</f>
        <v>1.0250999999999999</v>
      </c>
      <c r="C251" s="50" t="s">
        <v>330</v>
      </c>
      <c r="D251" s="50" t="s">
        <v>266</v>
      </c>
      <c r="E251" s="56" t="s">
        <v>296</v>
      </c>
      <c r="F251" s="57" t="s">
        <v>45</v>
      </c>
      <c r="G251" s="50"/>
      <c r="H251" s="50" t="s">
        <v>432</v>
      </c>
      <c r="I251" s="34" t="s">
        <v>433</v>
      </c>
      <c r="J251" s="33"/>
      <c r="K251" s="38"/>
      <c r="L251" s="38"/>
      <c r="M251" s="38"/>
      <c r="N251" s="38"/>
      <c r="O251" s="38"/>
    </row>
    <row r="252" spans="1:15" ht="39.75" x14ac:dyDescent="0.3">
      <c r="A252" s="55">
        <f>IFERROR(RANK(B252,$B:$B,1),"")</f>
        <v>251</v>
      </c>
      <c r="B252" s="55">
        <f>IFERROR(SEARCH(Darbiniek!$C$2,C252)+ROW()/10000,IFERROR(SEARCH(Darbiniek!$C$2,D252)+ROW()/10000,IFERROR(SEARCH(Darbiniek!$C$2,F252)+ROW()/10000,IFERROR(SEARCH(Darbiniek!$C$2,H252)+ROW()/10000,IFERROR(SEARCH(Darbiniek!$C$2,J252)+ROW()/10000,IFERROR(SEARCH(Darbiniek!$C$2,G252)+ROW()/10000,""))))))</f>
        <v>1.0251999999999999</v>
      </c>
      <c r="C252" s="50" t="s">
        <v>330</v>
      </c>
      <c r="D252" s="50" t="s">
        <v>266</v>
      </c>
      <c r="E252" s="56">
        <v>406</v>
      </c>
      <c r="F252" s="57" t="s">
        <v>612</v>
      </c>
      <c r="G252" s="50" t="s">
        <v>292</v>
      </c>
      <c r="H252" s="50" t="s">
        <v>846</v>
      </c>
      <c r="I252" s="89" t="s">
        <v>847</v>
      </c>
      <c r="J252" s="33">
        <v>67037336</v>
      </c>
      <c r="K252" s="38" t="s">
        <v>976</v>
      </c>
      <c r="L252" s="38"/>
      <c r="M252" s="38"/>
      <c r="N252" s="38" t="s">
        <v>981</v>
      </c>
      <c r="O252" s="38"/>
    </row>
    <row r="253" spans="1:15" ht="39.75" x14ac:dyDescent="0.3">
      <c r="A253" s="55">
        <f>IFERROR(RANK(B253,$B:$B,1),"")</f>
        <v>252</v>
      </c>
      <c r="B253" s="55">
        <f>IFERROR(SEARCH(Darbiniek!$C$2,C253)+ROW()/10000,IFERROR(SEARCH(Darbiniek!$C$2,D253)+ROW()/10000,IFERROR(SEARCH(Darbiniek!$C$2,F253)+ROW()/10000,IFERROR(SEARCH(Darbiniek!$C$2,H253)+ROW()/10000,IFERROR(SEARCH(Darbiniek!$C$2,J253)+ROW()/10000,IFERROR(SEARCH(Darbiniek!$C$2,G253)+ROW()/10000,""))))))</f>
        <v>1.0253000000000001</v>
      </c>
      <c r="C253" s="50" t="s">
        <v>330</v>
      </c>
      <c r="D253" s="50" t="s">
        <v>266</v>
      </c>
      <c r="E253" s="56">
        <v>413</v>
      </c>
      <c r="F253" s="57" t="s">
        <v>612</v>
      </c>
      <c r="G253" s="50" t="s">
        <v>292</v>
      </c>
      <c r="H253" s="50" t="s">
        <v>742</v>
      </c>
      <c r="I253" s="89" t="s">
        <v>743</v>
      </c>
      <c r="J253" s="33">
        <v>67105530</v>
      </c>
      <c r="K253" s="38" t="s">
        <v>976</v>
      </c>
      <c r="L253" s="38"/>
      <c r="M253" s="38"/>
      <c r="N253" s="38" t="s">
        <v>981</v>
      </c>
      <c r="O253" s="38"/>
    </row>
    <row r="254" spans="1:15" ht="39.75" x14ac:dyDescent="0.3">
      <c r="A254" s="55">
        <f>IFERROR(RANK(B254,$B:$B,1),"")</f>
        <v>253</v>
      </c>
      <c r="B254" s="55">
        <f>IFERROR(SEARCH(Darbiniek!$C$2,C254)+ROW()/10000,IFERROR(SEARCH(Darbiniek!$C$2,D254)+ROW()/10000,IFERROR(SEARCH(Darbiniek!$C$2,F254)+ROW()/10000,IFERROR(SEARCH(Darbiniek!$C$2,H254)+ROW()/10000,IFERROR(SEARCH(Darbiniek!$C$2,J254)+ROW()/10000,IFERROR(SEARCH(Darbiniek!$C$2,G254)+ROW()/10000,""))))))</f>
        <v>1.0254000000000001</v>
      </c>
      <c r="C254" s="50" t="s">
        <v>330</v>
      </c>
      <c r="D254" s="50" t="s">
        <v>266</v>
      </c>
      <c r="E254" s="56">
        <v>412</v>
      </c>
      <c r="F254" s="57" t="s">
        <v>612</v>
      </c>
      <c r="G254" s="50" t="s">
        <v>292</v>
      </c>
      <c r="H254" s="50" t="s">
        <v>1017</v>
      </c>
      <c r="I254" s="89" t="s">
        <v>1018</v>
      </c>
      <c r="J254" s="33">
        <v>67105493</v>
      </c>
      <c r="K254" s="38" t="s">
        <v>976</v>
      </c>
      <c r="L254" s="38"/>
      <c r="M254" s="38"/>
      <c r="N254" s="38" t="s">
        <v>981</v>
      </c>
      <c r="O254" s="38"/>
    </row>
    <row r="255" spans="1:15" ht="39.75" x14ac:dyDescent="0.3">
      <c r="A255" s="55">
        <f>IFERROR(RANK(B255,$B:$B,1),"")</f>
        <v>254</v>
      </c>
      <c r="B255" s="55">
        <f>IFERROR(SEARCH(Darbiniek!$C$2,C255)+ROW()/10000,IFERROR(SEARCH(Darbiniek!$C$2,D255)+ROW()/10000,IFERROR(SEARCH(Darbiniek!$C$2,F255)+ROW()/10000,IFERROR(SEARCH(Darbiniek!$C$2,H255)+ROW()/10000,IFERROR(SEARCH(Darbiniek!$C$2,J255)+ROW()/10000,IFERROR(SEARCH(Darbiniek!$C$2,G255)+ROW()/10000,""))))))</f>
        <v>1.0255000000000001</v>
      </c>
      <c r="C255" s="50" t="s">
        <v>330</v>
      </c>
      <c r="D255" s="50" t="s">
        <v>266</v>
      </c>
      <c r="E255" s="56">
        <v>408</v>
      </c>
      <c r="F255" s="57" t="s">
        <v>612</v>
      </c>
      <c r="G255" s="50" t="s">
        <v>292</v>
      </c>
      <c r="H255" s="50" t="s">
        <v>563</v>
      </c>
      <c r="I255" s="89" t="s">
        <v>802</v>
      </c>
      <c r="J255" s="33">
        <v>67105699</v>
      </c>
      <c r="K255" s="38" t="s">
        <v>976</v>
      </c>
      <c r="L255" s="87"/>
      <c r="M255" s="87"/>
      <c r="N255" s="38" t="s">
        <v>981</v>
      </c>
      <c r="O255" s="38"/>
    </row>
    <row r="256" spans="1:15" ht="38.25" x14ac:dyDescent="0.2">
      <c r="A256" s="55">
        <f>IFERROR(RANK(B256,$B:$B,1),"")</f>
        <v>255</v>
      </c>
      <c r="B256" s="55">
        <f>IFERROR(SEARCH(Darbiniek!$C$2,C256)+ROW()/10000,IFERROR(SEARCH(Darbiniek!$C$2,D256)+ROW()/10000,IFERROR(SEARCH(Darbiniek!$C$2,F256)+ROW()/10000,IFERROR(SEARCH(Darbiniek!$C$2,H256)+ROW()/10000,IFERROR(SEARCH(Darbiniek!$C$2,J256)+ROW()/10000,IFERROR(SEARCH(Darbiniek!$C$2,G256)+ROW()/10000,""))))))</f>
        <v>1.0256000000000001</v>
      </c>
      <c r="C256" s="50" t="s">
        <v>330</v>
      </c>
      <c r="D256" s="50" t="s">
        <v>266</v>
      </c>
      <c r="E256" s="56">
        <v>403</v>
      </c>
      <c r="F256" s="57" t="s">
        <v>612</v>
      </c>
      <c r="G256" s="50" t="s">
        <v>292</v>
      </c>
      <c r="H256" s="50" t="s">
        <v>560</v>
      </c>
      <c r="I256" s="88" t="s">
        <v>561</v>
      </c>
      <c r="J256" s="33">
        <v>67181878</v>
      </c>
      <c r="K256" s="38" t="s">
        <v>976</v>
      </c>
      <c r="L256" s="38"/>
      <c r="M256" s="38"/>
      <c r="N256" s="38" t="s">
        <v>981</v>
      </c>
      <c r="O256" s="38"/>
    </row>
    <row r="257" spans="1:15" ht="38.25" x14ac:dyDescent="0.2">
      <c r="A257" s="55">
        <f>IFERROR(RANK(B257,$B:$B,1),"")</f>
        <v>256</v>
      </c>
      <c r="B257" s="55">
        <f>IFERROR(SEARCH(Darbiniek!$C$2,C257)+ROW()/10000,IFERROR(SEARCH(Darbiniek!$C$2,D257)+ROW()/10000,IFERROR(SEARCH(Darbiniek!$C$2,F257)+ROW()/10000,IFERROR(SEARCH(Darbiniek!$C$2,H257)+ROW()/10000,IFERROR(SEARCH(Darbiniek!$C$2,J257)+ROW()/10000,IFERROR(SEARCH(Darbiniek!$C$2,G257)+ROW()/10000,""))))))</f>
        <v>1.0257000000000001</v>
      </c>
      <c r="C257" s="50" t="s">
        <v>330</v>
      </c>
      <c r="D257" s="50" t="s">
        <v>266</v>
      </c>
      <c r="E257" s="56">
        <v>408</v>
      </c>
      <c r="F257" s="57" t="s">
        <v>612</v>
      </c>
      <c r="G257" s="50" t="s">
        <v>292</v>
      </c>
      <c r="H257" s="50" t="s">
        <v>520</v>
      </c>
      <c r="I257" s="34" t="s">
        <v>521</v>
      </c>
      <c r="J257" s="33">
        <v>67012432</v>
      </c>
      <c r="K257" s="38" t="s">
        <v>976</v>
      </c>
      <c r="L257" s="38"/>
      <c r="M257" s="38"/>
      <c r="N257" s="38" t="s">
        <v>981</v>
      </c>
      <c r="O257" s="38"/>
    </row>
    <row r="258" spans="1:15" ht="38.25" x14ac:dyDescent="0.2">
      <c r="A258" s="55">
        <f>IFERROR(RANK(B258,$B:$B,1),"")</f>
        <v>257</v>
      </c>
      <c r="B258" s="55">
        <f>IFERROR(SEARCH(Darbiniek!$C$2,C258)+ROW()/10000,IFERROR(SEARCH(Darbiniek!$C$2,D258)+ROW()/10000,IFERROR(SEARCH(Darbiniek!$C$2,F258)+ROW()/10000,IFERROR(SEARCH(Darbiniek!$C$2,H258)+ROW()/10000,IFERROR(SEARCH(Darbiniek!$C$2,J258)+ROW()/10000,IFERROR(SEARCH(Darbiniek!$C$2,G258)+ROW()/10000,""))))))</f>
        <v>1.0258</v>
      </c>
      <c r="C258" s="50" t="s">
        <v>330</v>
      </c>
      <c r="D258" s="50" t="s">
        <v>266</v>
      </c>
      <c r="E258" s="56">
        <v>409</v>
      </c>
      <c r="F258" s="57" t="s">
        <v>612</v>
      </c>
      <c r="G258" s="50" t="s">
        <v>292</v>
      </c>
      <c r="H258" s="50" t="s">
        <v>845</v>
      </c>
      <c r="I258" s="34" t="s">
        <v>623</v>
      </c>
      <c r="J258" s="33">
        <v>67012351</v>
      </c>
      <c r="K258" s="38" t="s">
        <v>976</v>
      </c>
      <c r="L258" s="38"/>
      <c r="M258" s="38"/>
      <c r="N258" s="38" t="s">
        <v>981</v>
      </c>
      <c r="O258" s="38"/>
    </row>
    <row r="259" spans="1:15" ht="38.25" x14ac:dyDescent="0.2">
      <c r="A259" s="55">
        <f>IFERROR(RANK(B259,$B:$B,1),"")</f>
        <v>258</v>
      </c>
      <c r="B259" s="55">
        <f>IFERROR(SEARCH(Darbiniek!$C$2,C259)+ROW()/10000,IFERROR(SEARCH(Darbiniek!$C$2,D259)+ROW()/10000,IFERROR(SEARCH(Darbiniek!$C$2,F259)+ROW()/10000,IFERROR(SEARCH(Darbiniek!$C$2,H259)+ROW()/10000,IFERROR(SEARCH(Darbiniek!$C$2,J259)+ROW()/10000,IFERROR(SEARCH(Darbiniek!$C$2,G259)+ROW()/10000,""))))))</f>
        <v>1.0259</v>
      </c>
      <c r="C259" s="50" t="s">
        <v>330</v>
      </c>
      <c r="D259" s="50" t="s">
        <v>266</v>
      </c>
      <c r="E259" s="56">
        <v>410</v>
      </c>
      <c r="F259" s="57" t="s">
        <v>345</v>
      </c>
      <c r="G259" s="50" t="s">
        <v>292</v>
      </c>
      <c r="H259" s="50"/>
      <c r="I259" s="88"/>
      <c r="J259" s="33">
        <v>67012371</v>
      </c>
      <c r="K259" s="38" t="s">
        <v>536</v>
      </c>
      <c r="L259" s="38" t="s">
        <v>979</v>
      </c>
      <c r="M259" s="87"/>
      <c r="N259" s="38" t="s">
        <v>983</v>
      </c>
      <c r="O259" s="38"/>
    </row>
    <row r="260" spans="1:15" ht="35.25" customHeight="1" x14ac:dyDescent="0.2">
      <c r="A260" s="55">
        <f>IFERROR(RANK(B260,$B:$B,1),"")</f>
        <v>259</v>
      </c>
      <c r="B260" s="55">
        <f>IFERROR(SEARCH(Darbiniek!$C$2,C260)+ROW()/10000,IFERROR(SEARCH(Darbiniek!$C$2,D260)+ROW()/10000,IFERROR(SEARCH(Darbiniek!$C$2,F260)+ROW()/10000,IFERROR(SEARCH(Darbiniek!$C$2,H260)+ROW()/10000,IFERROR(SEARCH(Darbiniek!$C$2,J260)+ROW()/10000,IFERROR(SEARCH(Darbiniek!$C$2,G260)+ROW()/10000,""))))))</f>
        <v>1.026</v>
      </c>
      <c r="C260" s="50" t="s">
        <v>330</v>
      </c>
      <c r="D260" s="50" t="s">
        <v>266</v>
      </c>
      <c r="E260" s="56">
        <v>303</v>
      </c>
      <c r="F260" s="57" t="s">
        <v>346</v>
      </c>
      <c r="G260" s="50" t="s">
        <v>291</v>
      </c>
      <c r="H260" s="50" t="s">
        <v>878</v>
      </c>
      <c r="I260" s="34" t="s">
        <v>879</v>
      </c>
      <c r="J260" s="33">
        <v>67012354</v>
      </c>
      <c r="K260" s="38" t="s">
        <v>976</v>
      </c>
      <c r="L260" s="38"/>
      <c r="M260" s="38"/>
      <c r="N260" s="38" t="s">
        <v>981</v>
      </c>
      <c r="O260" s="38"/>
    </row>
    <row r="261" spans="1:15" ht="27" x14ac:dyDescent="0.3">
      <c r="A261" s="55">
        <f>IFERROR(RANK(B261,$B:$B,1),"")</f>
        <v>260</v>
      </c>
      <c r="B261" s="55">
        <f>IFERROR(SEARCH(Darbiniek!$C$2,C261)+ROW()/10000,IFERROR(SEARCH(Darbiniek!$C$2,D261)+ROW()/10000,IFERROR(SEARCH(Darbiniek!$C$2,F261)+ROW()/10000,IFERROR(SEARCH(Darbiniek!$C$2,H261)+ROW()/10000,IFERROR(SEARCH(Darbiniek!$C$2,J261)+ROW()/10000,IFERROR(SEARCH(Darbiniek!$C$2,G261)+ROW()/10000,""))))))</f>
        <v>1.0261</v>
      </c>
      <c r="C261" s="50" t="s">
        <v>330</v>
      </c>
      <c r="D261" s="50" t="s">
        <v>266</v>
      </c>
      <c r="E261" s="56">
        <v>304</v>
      </c>
      <c r="F261" s="57" t="s">
        <v>347</v>
      </c>
      <c r="G261" s="50" t="s">
        <v>291</v>
      </c>
      <c r="H261" s="50" t="s">
        <v>973</v>
      </c>
      <c r="I261" s="89" t="s">
        <v>974</v>
      </c>
      <c r="J261" s="33">
        <v>67105523</v>
      </c>
      <c r="K261" s="38" t="s">
        <v>536</v>
      </c>
      <c r="L261" s="38" t="s">
        <v>1015</v>
      </c>
      <c r="M261" s="38"/>
      <c r="N261" s="38" t="s">
        <v>1016</v>
      </c>
      <c r="O261" s="38"/>
    </row>
    <row r="262" spans="1:15" ht="39.75" x14ac:dyDescent="0.3">
      <c r="A262" s="55">
        <f>IFERROR(RANK(B262,$B:$B,1),"")</f>
        <v>261</v>
      </c>
      <c r="B262" s="55">
        <f>IFERROR(SEARCH(Darbiniek!$C$2,C262)+ROW()/10000,IFERROR(SEARCH(Darbiniek!$C$2,D262)+ROW()/10000,IFERROR(SEARCH(Darbiniek!$C$2,F262)+ROW()/10000,IFERROR(SEARCH(Darbiniek!$C$2,H262)+ROW()/10000,IFERROR(SEARCH(Darbiniek!$C$2,J262)+ROW()/10000,IFERROR(SEARCH(Darbiniek!$C$2,G262)+ROW()/10000,""))))))</f>
        <v>1.0262</v>
      </c>
      <c r="C262" s="50" t="s">
        <v>330</v>
      </c>
      <c r="D262" s="50" t="s">
        <v>266</v>
      </c>
      <c r="E262" s="56">
        <v>306</v>
      </c>
      <c r="F262" s="57" t="s">
        <v>347</v>
      </c>
      <c r="G262" s="50" t="s">
        <v>291</v>
      </c>
      <c r="H262" s="50"/>
      <c r="I262" s="89"/>
      <c r="J262" s="33">
        <v>67102362</v>
      </c>
      <c r="K262" s="38" t="s">
        <v>536</v>
      </c>
      <c r="L262" s="38" t="s">
        <v>979</v>
      </c>
      <c r="M262" s="38"/>
      <c r="N262" s="38" t="s">
        <v>983</v>
      </c>
      <c r="O262" s="38"/>
    </row>
    <row r="263" spans="1:15" ht="38.25" x14ac:dyDescent="0.2">
      <c r="A263" s="55">
        <f>IFERROR(RANK(B263,$B:$B,1),"")</f>
        <v>262</v>
      </c>
      <c r="B263" s="55">
        <f>IFERROR(SEARCH(Darbiniek!$C$2,C263)+ROW()/10000,IFERROR(SEARCH(Darbiniek!$C$2,D263)+ROW()/10000,IFERROR(SEARCH(Darbiniek!$C$2,F263)+ROW()/10000,IFERROR(SEARCH(Darbiniek!$C$2,H263)+ROW()/10000,IFERROR(SEARCH(Darbiniek!$C$2,J263)+ROW()/10000,IFERROR(SEARCH(Darbiniek!$C$2,G263)+ROW()/10000,""))))))</f>
        <v>1.0263</v>
      </c>
      <c r="C263" s="50" t="s">
        <v>330</v>
      </c>
      <c r="D263" s="50" t="s">
        <v>266</v>
      </c>
      <c r="E263" s="56">
        <v>305</v>
      </c>
      <c r="F263" s="57" t="s">
        <v>347</v>
      </c>
      <c r="G263" s="50" t="s">
        <v>291</v>
      </c>
      <c r="H263" s="50"/>
      <c r="I263" s="34"/>
      <c r="J263" s="33">
        <v>67105491</v>
      </c>
      <c r="K263" s="38" t="s">
        <v>536</v>
      </c>
      <c r="L263" s="38" t="s">
        <v>979</v>
      </c>
      <c r="M263" s="38"/>
      <c r="N263" s="38" t="s">
        <v>983</v>
      </c>
      <c r="O263" s="38"/>
    </row>
    <row r="264" spans="1:15" ht="38.25" x14ac:dyDescent="0.2">
      <c r="A264" s="55">
        <f>IFERROR(RANK(B264,$B:$B,1),"")</f>
        <v>263</v>
      </c>
      <c r="B264" s="55">
        <f>IFERROR(SEARCH(Darbiniek!$C$2,C264)+ROW()/10000,IFERROR(SEARCH(Darbiniek!$C$2,D264)+ROW()/10000,IFERROR(SEARCH(Darbiniek!$C$2,F264)+ROW()/10000,IFERROR(SEARCH(Darbiniek!$C$2,H264)+ROW()/10000,IFERROR(SEARCH(Darbiniek!$C$2,J264)+ROW()/10000,IFERROR(SEARCH(Darbiniek!$C$2,G264)+ROW()/10000,""))))))</f>
        <v>1.0264</v>
      </c>
      <c r="C264" s="50" t="s">
        <v>330</v>
      </c>
      <c r="D264" s="50" t="s">
        <v>266</v>
      </c>
      <c r="E264" s="56">
        <v>310</v>
      </c>
      <c r="F264" s="57" t="s">
        <v>349</v>
      </c>
      <c r="G264" s="50" t="s">
        <v>293</v>
      </c>
      <c r="H264" s="50" t="s">
        <v>371</v>
      </c>
      <c r="I264" s="34" t="s">
        <v>372</v>
      </c>
      <c r="J264" s="33">
        <v>67012355</v>
      </c>
      <c r="K264" s="38" t="s">
        <v>976</v>
      </c>
      <c r="L264" s="38"/>
      <c r="M264" s="38"/>
      <c r="N264" s="38" t="s">
        <v>981</v>
      </c>
      <c r="O264" s="38"/>
    </row>
    <row r="265" spans="1:15" ht="38.25" x14ac:dyDescent="0.2">
      <c r="A265" s="55">
        <f>IFERROR(RANK(B265,$B:$B,1),"")</f>
        <v>264</v>
      </c>
      <c r="B265" s="55">
        <f>IFERROR(SEARCH(Darbiniek!$C$2,C265)+ROW()/10000,IFERROR(SEARCH(Darbiniek!$C$2,D265)+ROW()/10000,IFERROR(SEARCH(Darbiniek!$C$2,F265)+ROW()/10000,IFERROR(SEARCH(Darbiniek!$C$2,H265)+ROW()/10000,IFERROR(SEARCH(Darbiniek!$C$2,J265)+ROW()/10000,IFERROR(SEARCH(Darbiniek!$C$2,G265)+ROW()/10000,""))))))</f>
        <v>1.0265</v>
      </c>
      <c r="C265" s="50" t="s">
        <v>330</v>
      </c>
      <c r="D265" s="50" t="s">
        <v>266</v>
      </c>
      <c r="E265" s="56">
        <v>314</v>
      </c>
      <c r="F265" s="57" t="s">
        <v>348</v>
      </c>
      <c r="G265" s="50" t="s">
        <v>293</v>
      </c>
      <c r="H265" s="50" t="s">
        <v>459</v>
      </c>
      <c r="I265" s="34" t="s">
        <v>460</v>
      </c>
      <c r="J265" s="33">
        <v>67012361</v>
      </c>
      <c r="K265" s="38" t="s">
        <v>536</v>
      </c>
      <c r="L265" s="38" t="s">
        <v>979</v>
      </c>
      <c r="M265" s="38"/>
      <c r="N265" s="38" t="s">
        <v>983</v>
      </c>
      <c r="O265" s="38"/>
    </row>
    <row r="266" spans="1:15" ht="38.25" x14ac:dyDescent="0.2">
      <c r="A266" s="55">
        <f>IFERROR(RANK(B266,$B:$B,1),"")</f>
        <v>265</v>
      </c>
      <c r="B266" s="55">
        <f>IFERROR(SEARCH(Darbiniek!$C$2,C266)+ROW()/10000,IFERROR(SEARCH(Darbiniek!$C$2,D266)+ROW()/10000,IFERROR(SEARCH(Darbiniek!$C$2,F266)+ROW()/10000,IFERROR(SEARCH(Darbiniek!$C$2,H266)+ROW()/10000,IFERROR(SEARCH(Darbiniek!$C$2,J266)+ROW()/10000,IFERROR(SEARCH(Darbiniek!$C$2,G266)+ROW()/10000,""))))))</f>
        <v>1.0266</v>
      </c>
      <c r="C266" s="50" t="s">
        <v>330</v>
      </c>
      <c r="D266" s="50" t="s">
        <v>266</v>
      </c>
      <c r="E266" s="56">
        <v>313</v>
      </c>
      <c r="F266" s="57" t="s">
        <v>348</v>
      </c>
      <c r="G266" s="50" t="s">
        <v>293</v>
      </c>
      <c r="H266" s="50" t="s">
        <v>145</v>
      </c>
      <c r="I266" s="34" t="s">
        <v>146</v>
      </c>
      <c r="J266" s="33">
        <v>67105517</v>
      </c>
      <c r="K266" s="38" t="s">
        <v>536</v>
      </c>
      <c r="L266" s="38" t="s">
        <v>979</v>
      </c>
      <c r="M266" s="38"/>
      <c r="N266" s="38" t="s">
        <v>983</v>
      </c>
      <c r="O266" s="38"/>
    </row>
    <row r="267" spans="1:15" x14ac:dyDescent="0.2">
      <c r="A267" s="55">
        <f>IFERROR(RANK(B267,$B:$B,1),"")</f>
        <v>266</v>
      </c>
      <c r="B267" s="55">
        <f>IFERROR(SEARCH(Darbiniek!$C$2,C267)+ROW()/10000,IFERROR(SEARCH(Darbiniek!$C$2,D267)+ROW()/10000,IFERROR(SEARCH(Darbiniek!$C$2,F267)+ROW()/10000,IFERROR(SEARCH(Darbiniek!$C$2,H267)+ROW()/10000,IFERROR(SEARCH(Darbiniek!$C$2,J267)+ROW()/10000,IFERROR(SEARCH(Darbiniek!$C$2,G267)+ROW()/10000,""))))))</f>
        <v>1.0266999999999999</v>
      </c>
      <c r="C267" s="50" t="s">
        <v>330</v>
      </c>
      <c r="D267" s="50" t="s">
        <v>266</v>
      </c>
      <c r="E267" s="56">
        <v>403</v>
      </c>
      <c r="F267" s="86" t="s">
        <v>562</v>
      </c>
      <c r="G267" s="50" t="s">
        <v>292</v>
      </c>
      <c r="H267" s="50" t="s">
        <v>687</v>
      </c>
      <c r="I267" s="34" t="s">
        <v>705</v>
      </c>
      <c r="J267" s="33">
        <v>67181879</v>
      </c>
      <c r="K267" s="101"/>
      <c r="L267" s="101"/>
      <c r="M267" s="101"/>
      <c r="N267" s="101"/>
      <c r="O267" s="102"/>
    </row>
    <row r="268" spans="1:15" ht="39.75" x14ac:dyDescent="0.3">
      <c r="A268" s="55">
        <f>IFERROR(RANK(B268,$B:$B,1),"")</f>
        <v>267</v>
      </c>
      <c r="B268" s="55">
        <f>IFERROR(SEARCH(Darbiniek!$C$2,C268)+ROW()/10000,IFERROR(SEARCH(Darbiniek!$C$2,D268)+ROW()/10000,IFERROR(SEARCH(Darbiniek!$C$2,F268)+ROW()/10000,IFERROR(SEARCH(Darbiniek!$C$2,H268)+ROW()/10000,IFERROR(SEARCH(Darbiniek!$C$2,J268)+ROW()/10000,IFERROR(SEARCH(Darbiniek!$C$2,G268)+ROW()/10000,""))))))</f>
        <v>1.0267999999999999</v>
      </c>
      <c r="C268" s="50" t="s">
        <v>330</v>
      </c>
      <c r="D268" s="50" t="s">
        <v>266</v>
      </c>
      <c r="E268" s="56">
        <v>311</v>
      </c>
      <c r="F268" s="57" t="s">
        <v>1003</v>
      </c>
      <c r="G268" s="50" t="s">
        <v>293</v>
      </c>
      <c r="H268" s="50" t="s">
        <v>804</v>
      </c>
      <c r="I268" s="89" t="s">
        <v>848</v>
      </c>
      <c r="J268" s="33">
        <v>67105307</v>
      </c>
      <c r="K268" s="38" t="s">
        <v>1012</v>
      </c>
      <c r="L268" s="38" t="s">
        <v>1013</v>
      </c>
      <c r="M268" s="38" t="s">
        <v>1013</v>
      </c>
      <c r="N268" s="38" t="s">
        <v>1013</v>
      </c>
      <c r="O268" s="38"/>
    </row>
    <row r="269" spans="1:15" ht="38.25" x14ac:dyDescent="0.2">
      <c r="A269" s="55">
        <f>IFERROR(RANK(B269,$B:$B,1),"")</f>
        <v>268</v>
      </c>
      <c r="B269" s="55">
        <f>IFERROR(SEARCH(Darbiniek!$C$2,C269)+ROW()/10000,IFERROR(SEARCH(Darbiniek!$C$2,D269)+ROW()/10000,IFERROR(SEARCH(Darbiniek!$C$2,F269)+ROW()/10000,IFERROR(SEARCH(Darbiniek!$C$2,H269)+ROW()/10000,IFERROR(SEARCH(Darbiniek!$C$2,J269)+ROW()/10000,IFERROR(SEARCH(Darbiniek!$C$2,G269)+ROW()/10000,""))))))</f>
        <v>1.0268999999999999</v>
      </c>
      <c r="C269" s="50" t="s">
        <v>330</v>
      </c>
      <c r="D269" s="50" t="s">
        <v>266</v>
      </c>
      <c r="E269" s="56">
        <v>312</v>
      </c>
      <c r="F269" s="57" t="s">
        <v>1003</v>
      </c>
      <c r="G269" s="50" t="s">
        <v>293</v>
      </c>
      <c r="H269" s="50" t="s">
        <v>149</v>
      </c>
      <c r="I269" s="34" t="s">
        <v>150</v>
      </c>
      <c r="J269" s="33">
        <v>67105248</v>
      </c>
      <c r="K269" s="38" t="s">
        <v>1009</v>
      </c>
      <c r="L269" s="38" t="s">
        <v>1010</v>
      </c>
      <c r="M269" s="38" t="s">
        <v>1010</v>
      </c>
      <c r="N269" s="38" t="s">
        <v>1010</v>
      </c>
      <c r="O269" s="38"/>
    </row>
    <row r="270" spans="1:15" ht="38.25" x14ac:dyDescent="0.2">
      <c r="A270" s="55">
        <f>IFERROR(RANK(B270,$B:$B,1),"")</f>
        <v>269</v>
      </c>
      <c r="B270" s="55">
        <f>IFERROR(SEARCH(Darbiniek!$C$2,C270)+ROW()/10000,IFERROR(SEARCH(Darbiniek!$C$2,D270)+ROW()/10000,IFERROR(SEARCH(Darbiniek!$C$2,F270)+ROW()/10000,IFERROR(SEARCH(Darbiniek!$C$2,H270)+ROW()/10000,IFERROR(SEARCH(Darbiniek!$C$2,J270)+ROW()/10000,IFERROR(SEARCH(Darbiniek!$C$2,G270)+ROW()/10000,""))))))</f>
        <v>1.0269999999999999</v>
      </c>
      <c r="C270" s="50" t="s">
        <v>330</v>
      </c>
      <c r="D270" s="50" t="s">
        <v>266</v>
      </c>
      <c r="E270" s="56">
        <v>307</v>
      </c>
      <c r="F270" s="57" t="s">
        <v>1008</v>
      </c>
      <c r="G270" s="50" t="s">
        <v>293</v>
      </c>
      <c r="H270" s="50" t="s">
        <v>518</v>
      </c>
      <c r="I270" s="34" t="s">
        <v>519</v>
      </c>
      <c r="J270" s="33">
        <v>67105335</v>
      </c>
      <c r="K270" s="38" t="s">
        <v>1009</v>
      </c>
      <c r="L270" s="38" t="s">
        <v>1010</v>
      </c>
      <c r="M270" s="38" t="s">
        <v>1010</v>
      </c>
      <c r="N270" s="38" t="s">
        <v>1010</v>
      </c>
      <c r="O270" s="38"/>
    </row>
    <row r="271" spans="1:15" ht="39.75" x14ac:dyDescent="0.3">
      <c r="A271" s="55">
        <f>IFERROR(RANK(B271,$B:$B,1),"")</f>
        <v>270</v>
      </c>
      <c r="B271" s="55">
        <f>IFERROR(SEARCH(Darbiniek!$C$2,C271)+ROW()/10000,IFERROR(SEARCH(Darbiniek!$C$2,D271)+ROW()/10000,IFERROR(SEARCH(Darbiniek!$C$2,F271)+ROW()/10000,IFERROR(SEARCH(Darbiniek!$C$2,H271)+ROW()/10000,IFERROR(SEARCH(Darbiniek!$C$2,J271)+ROW()/10000,IFERROR(SEARCH(Darbiniek!$C$2,G271)+ROW()/10000,""))))))</f>
        <v>1.0270999999999999</v>
      </c>
      <c r="C271" s="50" t="s">
        <v>330</v>
      </c>
      <c r="D271" s="50" t="s">
        <v>266</v>
      </c>
      <c r="E271" s="56">
        <v>308</v>
      </c>
      <c r="F271" s="57" t="s">
        <v>1011</v>
      </c>
      <c r="G271" s="50" t="s">
        <v>293</v>
      </c>
      <c r="H271" s="50" t="s">
        <v>850</v>
      </c>
      <c r="I271" s="89" t="s">
        <v>851</v>
      </c>
      <c r="J271" s="33">
        <v>67012360</v>
      </c>
      <c r="K271" s="38" t="s">
        <v>1012</v>
      </c>
      <c r="L271" s="38" t="s">
        <v>1013</v>
      </c>
      <c r="M271" s="38" t="s">
        <v>1013</v>
      </c>
      <c r="N271" s="38" t="s">
        <v>1013</v>
      </c>
      <c r="O271" s="38"/>
    </row>
    <row r="272" spans="1:15" ht="38.25" x14ac:dyDescent="0.2">
      <c r="A272" s="55">
        <f>IFERROR(RANK(B272,$B:$B,1),"")</f>
        <v>271</v>
      </c>
      <c r="B272" s="55">
        <f>IFERROR(SEARCH(Darbiniek!$C$2,C272)+ROW()/10000,IFERROR(SEARCH(Darbiniek!$C$2,D272)+ROW()/10000,IFERROR(SEARCH(Darbiniek!$C$2,F272)+ROW()/10000,IFERROR(SEARCH(Darbiniek!$C$2,H272)+ROW()/10000,IFERROR(SEARCH(Darbiniek!$C$2,J272)+ROW()/10000,IFERROR(SEARCH(Darbiniek!$C$2,G272)+ROW()/10000,""))))))</f>
        <v>1.0271999999999999</v>
      </c>
      <c r="C272" s="50" t="s">
        <v>330</v>
      </c>
      <c r="D272" s="50" t="s">
        <v>266</v>
      </c>
      <c r="E272" s="56">
        <v>309</v>
      </c>
      <c r="F272" s="57" t="s">
        <v>1011</v>
      </c>
      <c r="G272" s="50" t="s">
        <v>293</v>
      </c>
      <c r="H272" s="50" t="s">
        <v>147</v>
      </c>
      <c r="I272" s="34" t="s">
        <v>148</v>
      </c>
      <c r="J272" s="33">
        <v>67105324</v>
      </c>
      <c r="K272" s="38" t="s">
        <v>1012</v>
      </c>
      <c r="L272" s="38" t="s">
        <v>1013</v>
      </c>
      <c r="M272" s="38" t="s">
        <v>1013</v>
      </c>
      <c r="N272" s="38" t="s">
        <v>1013</v>
      </c>
      <c r="O272" s="38"/>
    </row>
    <row r="273" spans="1:15" ht="39.75" x14ac:dyDescent="0.3">
      <c r="A273" s="55">
        <f>IFERROR(RANK(B273,$B:$B,1),"")</f>
        <v>272</v>
      </c>
      <c r="B273" s="55">
        <f>IFERROR(SEARCH(Darbiniek!$C$2,C273)+ROW()/10000,IFERROR(SEARCH(Darbiniek!$C$2,D273)+ROW()/10000,IFERROR(SEARCH(Darbiniek!$C$2,F273)+ROW()/10000,IFERROR(SEARCH(Darbiniek!$C$2,H273)+ROW()/10000,IFERROR(SEARCH(Darbiniek!$C$2,J273)+ROW()/10000,IFERROR(SEARCH(Darbiniek!$C$2,G273)+ROW()/10000,""))))))</f>
        <v>1.0273000000000001</v>
      </c>
      <c r="C273" s="50" t="s">
        <v>330</v>
      </c>
      <c r="D273" s="50" t="s">
        <v>266</v>
      </c>
      <c r="E273" s="56">
        <v>308</v>
      </c>
      <c r="F273" s="57" t="s">
        <v>1011</v>
      </c>
      <c r="G273" s="50" t="s">
        <v>293</v>
      </c>
      <c r="H273" s="50" t="s">
        <v>632</v>
      </c>
      <c r="I273" s="89" t="s">
        <v>849</v>
      </c>
      <c r="J273" s="33">
        <v>67012357</v>
      </c>
      <c r="K273" s="38" t="s">
        <v>1012</v>
      </c>
      <c r="L273" s="38" t="s">
        <v>1013</v>
      </c>
      <c r="M273" s="38" t="s">
        <v>1013</v>
      </c>
      <c r="N273" s="38" t="s">
        <v>1013</v>
      </c>
      <c r="O273" s="38"/>
    </row>
    <row r="274" spans="1:15" ht="38.25" x14ac:dyDescent="0.2">
      <c r="A274" s="55">
        <f>IFERROR(RANK(B274,$B:$B,1),"")</f>
        <v>273</v>
      </c>
      <c r="B274" s="55">
        <f>IFERROR(SEARCH(Darbiniek!$C$2,C274)+ROW()/10000,IFERROR(SEARCH(Darbiniek!$C$2,D274)+ROW()/10000,IFERROR(SEARCH(Darbiniek!$C$2,F274)+ROW()/10000,IFERROR(SEARCH(Darbiniek!$C$2,H274)+ROW()/10000,IFERROR(SEARCH(Darbiniek!$C$2,J274)+ROW()/10000,IFERROR(SEARCH(Darbiniek!$C$2,G274)+ROW()/10000,""))))))</f>
        <v>1.0274000000000001</v>
      </c>
      <c r="C274" s="50" t="s">
        <v>330</v>
      </c>
      <c r="D274" s="50" t="s">
        <v>266</v>
      </c>
      <c r="E274" s="56">
        <v>307</v>
      </c>
      <c r="F274" s="57" t="s">
        <v>1011</v>
      </c>
      <c r="G274" s="50" t="s">
        <v>293</v>
      </c>
      <c r="H274" s="50" t="s">
        <v>473</v>
      </c>
      <c r="I274" s="34" t="s">
        <v>474</v>
      </c>
      <c r="J274" s="33">
        <v>67012363</v>
      </c>
      <c r="K274" s="38" t="s">
        <v>1012</v>
      </c>
      <c r="L274" s="38" t="s">
        <v>1013</v>
      </c>
      <c r="M274" s="38" t="s">
        <v>1013</v>
      </c>
      <c r="N274" s="38" t="s">
        <v>1013</v>
      </c>
      <c r="O274" s="38"/>
    </row>
    <row r="275" spans="1:15" ht="38.25" x14ac:dyDescent="0.2">
      <c r="A275" s="55">
        <f>IFERROR(RANK(B275,$B:$B,1),"")</f>
        <v>274</v>
      </c>
      <c r="B275" s="55">
        <f>IFERROR(SEARCH(Darbiniek!$C$2,C275)+ROW()/10000,IFERROR(SEARCH(Darbiniek!$C$2,D275)+ROW()/10000,IFERROR(SEARCH(Darbiniek!$C$2,F275)+ROW()/10000,IFERROR(SEARCH(Darbiniek!$C$2,H275)+ROW()/10000,IFERROR(SEARCH(Darbiniek!$C$2,J275)+ROW()/10000,IFERROR(SEARCH(Darbiniek!$C$2,G275)+ROW()/10000,""))))))</f>
        <v>1.0275000000000001</v>
      </c>
      <c r="C275" s="50" t="s">
        <v>330</v>
      </c>
      <c r="D275" s="50" t="s">
        <v>266</v>
      </c>
      <c r="E275" s="56">
        <v>309</v>
      </c>
      <c r="F275" s="57" t="s">
        <v>1011</v>
      </c>
      <c r="G275" s="50" t="s">
        <v>293</v>
      </c>
      <c r="H275" s="68" t="s">
        <v>477</v>
      </c>
      <c r="I275" s="82" t="s">
        <v>478</v>
      </c>
      <c r="J275" s="33">
        <v>67181643</v>
      </c>
      <c r="K275" s="38" t="s">
        <v>1012</v>
      </c>
      <c r="L275" s="38" t="s">
        <v>1013</v>
      </c>
      <c r="M275" s="38" t="s">
        <v>1013</v>
      </c>
      <c r="N275" s="38" t="s">
        <v>1013</v>
      </c>
      <c r="O275" s="38"/>
    </row>
    <row r="276" spans="1:15" ht="38.25" x14ac:dyDescent="0.2">
      <c r="A276" s="55">
        <f>IFERROR(RANK(B276,$B:$B,1),"")</f>
        <v>275</v>
      </c>
      <c r="B276" s="55">
        <f>IFERROR(SEARCH(Darbiniek!$C$2,C276)+ROW()/10000,IFERROR(SEARCH(Darbiniek!$C$2,D276)+ROW()/10000,IFERROR(SEARCH(Darbiniek!$C$2,F276)+ROW()/10000,IFERROR(SEARCH(Darbiniek!$C$2,H276)+ROW()/10000,IFERROR(SEARCH(Darbiniek!$C$2,J276)+ROW()/10000,IFERROR(SEARCH(Darbiniek!$C$2,G276)+ROW()/10000,""))))))</f>
        <v>1.0276000000000001</v>
      </c>
      <c r="C276" s="50" t="s">
        <v>330</v>
      </c>
      <c r="D276" s="50" t="s">
        <v>266</v>
      </c>
      <c r="E276" s="56">
        <v>311</v>
      </c>
      <c r="F276" s="57" t="s">
        <v>1014</v>
      </c>
      <c r="G276" s="50" t="s">
        <v>293</v>
      </c>
      <c r="H276" s="50" t="s">
        <v>141</v>
      </c>
      <c r="I276" s="34" t="s">
        <v>142</v>
      </c>
      <c r="J276" s="33">
        <v>67105524</v>
      </c>
      <c r="K276" s="38" t="s">
        <v>1009</v>
      </c>
      <c r="L276" s="38" t="s">
        <v>1010</v>
      </c>
      <c r="M276" s="38" t="s">
        <v>1010</v>
      </c>
      <c r="N276" s="38" t="s">
        <v>1010</v>
      </c>
      <c r="O276" s="38"/>
    </row>
    <row r="277" spans="1:15" x14ac:dyDescent="0.2">
      <c r="A277" s="55">
        <f>IFERROR(RANK(B277,$B:$B,1),"")</f>
        <v>276</v>
      </c>
      <c r="B277" s="55">
        <f>IFERROR(SEARCH(Darbiniek!$C$2,C277)+ROW()/10000,IFERROR(SEARCH(Darbiniek!$C$2,D277)+ROW()/10000,IFERROR(SEARCH(Darbiniek!$C$2,F277)+ROW()/10000,IFERROR(SEARCH(Darbiniek!$C$2,H277)+ROW()/10000,IFERROR(SEARCH(Darbiniek!$C$2,J277)+ROW()/10000,IFERROR(SEARCH(Darbiniek!$C$2,G277)+ROW()/10000,""))))))</f>
        <v>1.0277000000000001</v>
      </c>
      <c r="C277" s="50" t="s">
        <v>330</v>
      </c>
      <c r="D277" s="50" t="s">
        <v>266</v>
      </c>
      <c r="E277" s="56">
        <v>417</v>
      </c>
      <c r="F277" s="57"/>
      <c r="G277" s="50"/>
      <c r="H277" s="50"/>
      <c r="I277" s="88"/>
      <c r="J277" s="33">
        <v>67012445</v>
      </c>
      <c r="K277" s="38"/>
      <c r="L277" s="38"/>
      <c r="M277" s="38"/>
      <c r="N277" s="38"/>
      <c r="O277" s="38"/>
    </row>
    <row r="278" spans="1:15" x14ac:dyDescent="0.2">
      <c r="A278" s="55">
        <f>IFERROR(RANK(B278,$B:$B,1),"")</f>
        <v>277</v>
      </c>
      <c r="B278" s="55">
        <f>IFERROR(SEARCH(Darbiniek!$C$2,C278)+ROW()/10000,IFERROR(SEARCH(Darbiniek!$C$2,D278)+ROW()/10000,IFERROR(SEARCH(Darbiniek!$C$2,F278)+ROW()/10000,IFERROR(SEARCH(Darbiniek!$C$2,H278)+ROW()/10000,IFERROR(SEARCH(Darbiniek!$C$2,J278)+ROW()/10000,IFERROR(SEARCH(Darbiniek!$C$2,G278)+ROW()/10000,""))))))</f>
        <v>1.0278</v>
      </c>
      <c r="C278" s="50" t="s">
        <v>330</v>
      </c>
      <c r="D278" s="50" t="s">
        <v>266</v>
      </c>
      <c r="E278" s="56">
        <v>403</v>
      </c>
      <c r="F278" s="86"/>
      <c r="G278" s="50"/>
      <c r="H278" s="50"/>
      <c r="I278" s="34"/>
      <c r="J278" s="33">
        <v>67181594</v>
      </c>
      <c r="K278" s="38"/>
      <c r="L278" s="38"/>
      <c r="M278" s="38"/>
      <c r="N278" s="38"/>
      <c r="O278" s="38"/>
    </row>
    <row r="279" spans="1:15" ht="25.5" x14ac:dyDescent="0.2">
      <c r="A279" s="55">
        <f>IFERROR(RANK(B279,$B:$B,1),"")</f>
        <v>278</v>
      </c>
      <c r="B279" s="55">
        <f>IFERROR(SEARCH(Darbiniek!$C$2,C279)+ROW()/10000,IFERROR(SEARCH(Darbiniek!$C$2,D279)+ROW()/10000,IFERROR(SEARCH(Darbiniek!$C$2,F279)+ROW()/10000,IFERROR(SEARCH(Darbiniek!$C$2,H279)+ROW()/10000,IFERROR(SEARCH(Darbiniek!$C$2,J279)+ROW()/10000,IFERROR(SEARCH(Darbiniek!$C$2,G279)+ROW()/10000,""))))))</f>
        <v>1.0279</v>
      </c>
      <c r="C279" s="50" t="s">
        <v>331</v>
      </c>
      <c r="D279" s="50" t="s">
        <v>274</v>
      </c>
      <c r="E279" s="56">
        <v>18</v>
      </c>
      <c r="F279" s="57" t="s">
        <v>112</v>
      </c>
      <c r="G279" s="50"/>
      <c r="H279" s="50" t="s">
        <v>135</v>
      </c>
      <c r="I279" s="34" t="s">
        <v>136</v>
      </c>
      <c r="J279" s="33">
        <v>67848027</v>
      </c>
      <c r="K279" s="38" t="s">
        <v>536</v>
      </c>
      <c r="L279" s="38"/>
      <c r="M279" s="38"/>
      <c r="N279" s="38"/>
      <c r="O279" s="38"/>
    </row>
    <row r="280" spans="1:15" ht="76.5" x14ac:dyDescent="0.2">
      <c r="A280" s="55">
        <f>IFERROR(RANK(B280,$B:$B,1),"")</f>
        <v>279</v>
      </c>
      <c r="B280" s="55">
        <f>IFERROR(SEARCH(Darbiniek!$C$2,C280)+ROW()/10000,IFERROR(SEARCH(Darbiniek!$C$2,D280)+ROW()/10000,IFERROR(SEARCH(Darbiniek!$C$2,F280)+ROW()/10000,IFERROR(SEARCH(Darbiniek!$C$2,H280)+ROW()/10000,IFERROR(SEARCH(Darbiniek!$C$2,J280)+ROW()/10000,IFERROR(SEARCH(Darbiniek!$C$2,G280)+ROW()/10000,""))))))</f>
        <v>1.028</v>
      </c>
      <c r="C280" s="50" t="s">
        <v>331</v>
      </c>
      <c r="D280" s="50" t="s">
        <v>274</v>
      </c>
      <c r="E280" s="56">
        <v>3</v>
      </c>
      <c r="F280" s="57" t="s">
        <v>593</v>
      </c>
      <c r="G280" s="50" t="s">
        <v>293</v>
      </c>
      <c r="H280" s="71" t="s">
        <v>654</v>
      </c>
      <c r="I280" s="34" t="s">
        <v>655</v>
      </c>
      <c r="J280" s="52">
        <v>67848081</v>
      </c>
      <c r="K280" s="38" t="s">
        <v>988</v>
      </c>
      <c r="L280" s="38" t="s">
        <v>989</v>
      </c>
      <c r="M280" s="38" t="s">
        <v>989</v>
      </c>
      <c r="N280" s="38" t="s">
        <v>989</v>
      </c>
      <c r="O280" s="38" t="s">
        <v>990</v>
      </c>
    </row>
    <row r="281" spans="1:15" ht="78" x14ac:dyDescent="0.3">
      <c r="A281" s="55">
        <f>IFERROR(RANK(B281,$B:$B,1),"")</f>
        <v>280</v>
      </c>
      <c r="B281" s="55">
        <f>IFERROR(SEARCH(Darbiniek!$C$2,C281)+ROW()/10000,IFERROR(SEARCH(Darbiniek!$C$2,D281)+ROW()/10000,IFERROR(SEARCH(Darbiniek!$C$2,F281)+ROW()/10000,IFERROR(SEARCH(Darbiniek!$C$2,H281)+ROW()/10000,IFERROR(SEARCH(Darbiniek!$C$2,J281)+ROW()/10000,IFERROR(SEARCH(Darbiniek!$C$2,G281)+ROW()/10000,""))))))</f>
        <v>1.0281</v>
      </c>
      <c r="C281" s="50" t="s">
        <v>331</v>
      </c>
      <c r="D281" s="50" t="s">
        <v>274</v>
      </c>
      <c r="E281" s="56">
        <v>27</v>
      </c>
      <c r="F281" s="57" t="s">
        <v>641</v>
      </c>
      <c r="G281" s="50" t="s">
        <v>293</v>
      </c>
      <c r="H281" s="50" t="s">
        <v>856</v>
      </c>
      <c r="I281" s="89" t="s">
        <v>857</v>
      </c>
      <c r="J281" s="33">
        <v>67848029</v>
      </c>
      <c r="K281" s="38" t="s">
        <v>988</v>
      </c>
      <c r="L281" s="38" t="s">
        <v>989</v>
      </c>
      <c r="M281" s="38" t="s">
        <v>989</v>
      </c>
      <c r="N281" s="38" t="s">
        <v>989</v>
      </c>
      <c r="O281" s="38" t="s">
        <v>990</v>
      </c>
    </row>
    <row r="282" spans="1:15" ht="38.25" x14ac:dyDescent="0.2">
      <c r="A282" s="55">
        <f>IFERROR(RANK(B282,$B:$B,1),"")</f>
        <v>281</v>
      </c>
      <c r="B282" s="55">
        <f>IFERROR(SEARCH(Darbiniek!$C$2,C282)+ROW()/10000,IFERROR(SEARCH(Darbiniek!$C$2,D282)+ROW()/10000,IFERROR(SEARCH(Darbiniek!$C$2,F282)+ROW()/10000,IFERROR(SEARCH(Darbiniek!$C$2,H282)+ROW()/10000,IFERROR(SEARCH(Darbiniek!$C$2,J282)+ROW()/10000,IFERROR(SEARCH(Darbiniek!$C$2,G282)+ROW()/10000,""))))))</f>
        <v>1.0282</v>
      </c>
      <c r="C282" s="50" t="s">
        <v>331</v>
      </c>
      <c r="D282" s="50" t="s">
        <v>274</v>
      </c>
      <c r="E282" s="56">
        <v>9</v>
      </c>
      <c r="F282" s="57" t="s">
        <v>733</v>
      </c>
      <c r="G282" s="50" t="s">
        <v>291</v>
      </c>
      <c r="H282" s="50" t="s">
        <v>708</v>
      </c>
      <c r="I282" s="34" t="s">
        <v>709</v>
      </c>
      <c r="J282" s="33">
        <v>67848024</v>
      </c>
      <c r="K282" s="38" t="s">
        <v>536</v>
      </c>
      <c r="L282" s="38" t="s">
        <v>979</v>
      </c>
      <c r="M282" s="38"/>
      <c r="N282" s="38" t="s">
        <v>983</v>
      </c>
      <c r="O282" s="38"/>
    </row>
    <row r="283" spans="1:15" x14ac:dyDescent="0.2">
      <c r="A283" s="55">
        <f>IFERROR(RANK(B283,$B:$B,1),"")</f>
        <v>282</v>
      </c>
      <c r="B283" s="55">
        <f>IFERROR(SEARCH(Darbiniek!$C$2,C283)+ROW()/10000,IFERROR(SEARCH(Darbiniek!$C$2,D283)+ROW()/10000,IFERROR(SEARCH(Darbiniek!$C$2,F283)+ROW()/10000,IFERROR(SEARCH(Darbiniek!$C$2,H283)+ROW()/10000,IFERROR(SEARCH(Darbiniek!$C$2,J283)+ROW()/10000,IFERROR(SEARCH(Darbiniek!$C$2,G283)+ROW()/10000,""))))))</f>
        <v>1.0283</v>
      </c>
      <c r="C283" s="50" t="s">
        <v>331</v>
      </c>
      <c r="D283" s="50" t="s">
        <v>274</v>
      </c>
      <c r="E283" s="56">
        <v>13</v>
      </c>
      <c r="F283" s="86" t="s">
        <v>725</v>
      </c>
      <c r="G283" s="50" t="s">
        <v>292</v>
      </c>
      <c r="H283" s="50" t="s">
        <v>964</v>
      </c>
      <c r="I283" s="34" t="s">
        <v>963</v>
      </c>
      <c r="J283" s="33">
        <v>67848026</v>
      </c>
      <c r="K283" s="38"/>
      <c r="L283" s="38"/>
      <c r="M283" s="38"/>
      <c r="N283" s="38"/>
      <c r="O283" s="38"/>
    </row>
    <row r="284" spans="1:15" ht="16.5" x14ac:dyDescent="0.3">
      <c r="A284" s="55">
        <f>IFERROR(RANK(B284,$B:$B,1),"")</f>
        <v>283</v>
      </c>
      <c r="B284" s="55">
        <f>IFERROR(SEARCH(Darbiniek!$C$2,C284)+ROW()/10000,IFERROR(SEARCH(Darbiniek!$C$2,D284)+ROW()/10000,IFERROR(SEARCH(Darbiniek!$C$2,F284)+ROW()/10000,IFERROR(SEARCH(Darbiniek!$C$2,H284)+ROW()/10000,IFERROR(SEARCH(Darbiniek!$C$2,J284)+ROW()/10000,IFERROR(SEARCH(Darbiniek!$C$2,G284)+ROW()/10000,""))))))</f>
        <v>1.0284</v>
      </c>
      <c r="C284" s="50" t="s">
        <v>331</v>
      </c>
      <c r="D284" s="50" t="s">
        <v>274</v>
      </c>
      <c r="E284" s="56" t="s">
        <v>289</v>
      </c>
      <c r="F284" s="57" t="s">
        <v>45</v>
      </c>
      <c r="G284" s="50"/>
      <c r="H284" s="50" t="s">
        <v>919</v>
      </c>
      <c r="I284" s="89" t="s">
        <v>920</v>
      </c>
      <c r="J284" s="33"/>
      <c r="K284" s="38"/>
      <c r="L284" s="38"/>
      <c r="M284" s="38"/>
      <c r="N284" s="38"/>
      <c r="O284" s="38"/>
    </row>
    <row r="285" spans="1:15" ht="38.25" x14ac:dyDescent="0.2">
      <c r="A285" s="55">
        <f>IFERROR(RANK(B285,$B:$B,1),"")</f>
        <v>284</v>
      </c>
      <c r="B285" s="55">
        <f>IFERROR(SEARCH(Darbiniek!$C$2,C285)+ROW()/10000,IFERROR(SEARCH(Darbiniek!$C$2,D285)+ROW()/10000,IFERROR(SEARCH(Darbiniek!$C$2,F285)+ROW()/10000,IFERROR(SEARCH(Darbiniek!$C$2,H285)+ROW()/10000,IFERROR(SEARCH(Darbiniek!$C$2,J285)+ROW()/10000,IFERROR(SEARCH(Darbiniek!$C$2,G285)+ROW()/10000,""))))))</f>
        <v>1.0285</v>
      </c>
      <c r="C285" s="50" t="s">
        <v>331</v>
      </c>
      <c r="D285" s="50" t="s">
        <v>274</v>
      </c>
      <c r="E285" s="56">
        <v>16</v>
      </c>
      <c r="F285" s="57" t="s">
        <v>343</v>
      </c>
      <c r="G285" s="50" t="s">
        <v>292</v>
      </c>
      <c r="H285" s="50" t="s">
        <v>464</v>
      </c>
      <c r="I285" s="34" t="s">
        <v>465</v>
      </c>
      <c r="J285" s="33">
        <v>67848025</v>
      </c>
      <c r="K285" s="38" t="s">
        <v>976</v>
      </c>
      <c r="L285" s="38"/>
      <c r="M285" s="38"/>
      <c r="N285" s="38" t="s">
        <v>981</v>
      </c>
      <c r="O285" s="38"/>
    </row>
    <row r="286" spans="1:15" ht="38.25" x14ac:dyDescent="0.2">
      <c r="A286" s="55">
        <f>IFERROR(RANK(B286,$B:$B,1),"")</f>
        <v>285</v>
      </c>
      <c r="B286" s="55">
        <f>IFERROR(SEARCH(Darbiniek!$C$2,C286)+ROW()/10000,IFERROR(SEARCH(Darbiniek!$C$2,D286)+ROW()/10000,IFERROR(SEARCH(Darbiniek!$C$2,F286)+ROW()/10000,IFERROR(SEARCH(Darbiniek!$C$2,H286)+ROW()/10000,IFERROR(SEARCH(Darbiniek!$C$2,J286)+ROW()/10000,IFERROR(SEARCH(Darbiniek!$C$2,G286)+ROW()/10000,""))))))</f>
        <v>1.0286</v>
      </c>
      <c r="C286" s="50" t="s">
        <v>331</v>
      </c>
      <c r="D286" s="50" t="s">
        <v>274</v>
      </c>
      <c r="E286" s="56">
        <v>12</v>
      </c>
      <c r="F286" s="57" t="s">
        <v>343</v>
      </c>
      <c r="G286" s="50" t="s">
        <v>291</v>
      </c>
      <c r="H286" s="50" t="s">
        <v>530</v>
      </c>
      <c r="I286" s="34" t="s">
        <v>531</v>
      </c>
      <c r="J286" s="33">
        <v>67848080</v>
      </c>
      <c r="K286" s="38" t="s">
        <v>976</v>
      </c>
      <c r="L286" s="38"/>
      <c r="M286" s="38"/>
      <c r="N286" s="38" t="s">
        <v>981</v>
      </c>
      <c r="O286" s="38"/>
    </row>
    <row r="287" spans="1:15" ht="59.25" customHeight="1" x14ac:dyDescent="0.2">
      <c r="A287" s="55">
        <f>IFERROR(RANK(B287,$B:$B,1),"")</f>
        <v>286</v>
      </c>
      <c r="B287" s="55">
        <f>IFERROR(SEARCH(Darbiniek!$C$2,C287)+ROW()/10000,IFERROR(SEARCH(Darbiniek!$C$2,D287)+ROW()/10000,IFERROR(SEARCH(Darbiniek!$C$2,F287)+ROW()/10000,IFERROR(SEARCH(Darbiniek!$C$2,H287)+ROW()/10000,IFERROR(SEARCH(Darbiniek!$C$2,J287)+ROW()/10000,IFERROR(SEARCH(Darbiniek!$C$2,G287)+ROW()/10000,""))))))</f>
        <v>1.0286999999999999</v>
      </c>
      <c r="C287" s="50" t="s">
        <v>331</v>
      </c>
      <c r="D287" s="50" t="s">
        <v>274</v>
      </c>
      <c r="E287" s="56">
        <v>7</v>
      </c>
      <c r="F287" s="57" t="s">
        <v>343</v>
      </c>
      <c r="G287" s="50" t="s">
        <v>293</v>
      </c>
      <c r="H287" s="50" t="s">
        <v>532</v>
      </c>
      <c r="I287" s="34" t="s">
        <v>533</v>
      </c>
      <c r="J287" s="33">
        <v>67848031</v>
      </c>
      <c r="K287" s="38" t="s">
        <v>976</v>
      </c>
      <c r="L287" s="38"/>
      <c r="M287" s="38"/>
      <c r="N287" s="38" t="s">
        <v>981</v>
      </c>
      <c r="O287" s="38"/>
    </row>
    <row r="288" spans="1:15" ht="57" customHeight="1" x14ac:dyDescent="0.2">
      <c r="A288" s="55">
        <f>IFERROR(RANK(B288,$B:$B,1),"")</f>
        <v>287</v>
      </c>
      <c r="B288" s="55">
        <f>IFERROR(SEARCH(Darbiniek!$C$2,C288)+ROW()/10000,IFERROR(SEARCH(Darbiniek!$C$2,D288)+ROW()/10000,IFERROR(SEARCH(Darbiniek!$C$2,F288)+ROW()/10000,IFERROR(SEARCH(Darbiniek!$C$2,H288)+ROW()/10000,IFERROR(SEARCH(Darbiniek!$C$2,J288)+ROW()/10000,IFERROR(SEARCH(Darbiniek!$C$2,G288)+ROW()/10000,""))))))</f>
        <v>1.0287999999999999</v>
      </c>
      <c r="C288" s="50" t="s">
        <v>331</v>
      </c>
      <c r="D288" s="50" t="s">
        <v>274</v>
      </c>
      <c r="E288" s="56">
        <v>19</v>
      </c>
      <c r="F288" s="57" t="s">
        <v>612</v>
      </c>
      <c r="G288" s="50" t="s">
        <v>292</v>
      </c>
      <c r="H288" s="50" t="s">
        <v>151</v>
      </c>
      <c r="I288" s="34" t="s">
        <v>152</v>
      </c>
      <c r="J288" s="33">
        <v>67848077</v>
      </c>
      <c r="K288" s="38" t="s">
        <v>976</v>
      </c>
      <c r="L288" s="38"/>
      <c r="M288" s="38"/>
      <c r="N288" s="38" t="s">
        <v>981</v>
      </c>
      <c r="O288" s="38"/>
    </row>
    <row r="289" spans="1:15" ht="38.25" x14ac:dyDescent="0.2">
      <c r="A289" s="55">
        <f>IFERROR(RANK(B289,$B:$B,1),"")</f>
        <v>288</v>
      </c>
      <c r="B289" s="55">
        <f>IFERROR(SEARCH(Darbiniek!$C$2,C289)+ROW()/10000,IFERROR(SEARCH(Darbiniek!$C$2,D289)+ROW()/10000,IFERROR(SEARCH(Darbiniek!$C$2,F289)+ROW()/10000,IFERROR(SEARCH(Darbiniek!$C$2,H289)+ROW()/10000,IFERROR(SEARCH(Darbiniek!$C$2,J289)+ROW()/10000,IFERROR(SEARCH(Darbiniek!$C$2,G289)+ROW()/10000,""))))))</f>
        <v>1.0288999999999999</v>
      </c>
      <c r="C289" s="50" t="s">
        <v>331</v>
      </c>
      <c r="D289" s="50" t="s">
        <v>274</v>
      </c>
      <c r="E289" s="56">
        <v>15</v>
      </c>
      <c r="F289" s="57" t="s">
        <v>612</v>
      </c>
      <c r="G289" s="50" t="s">
        <v>292</v>
      </c>
      <c r="H289" s="50" t="s">
        <v>652</v>
      </c>
      <c r="I289" s="34" t="s">
        <v>653</v>
      </c>
      <c r="J289" s="33">
        <v>67848001</v>
      </c>
      <c r="K289" s="38" t="s">
        <v>976</v>
      </c>
      <c r="L289" s="38"/>
      <c r="M289" s="38"/>
      <c r="N289" s="38" t="s">
        <v>981</v>
      </c>
      <c r="O289" s="38"/>
    </row>
    <row r="290" spans="1:15" ht="38.25" x14ac:dyDescent="0.2">
      <c r="A290" s="55">
        <f>IFERROR(RANK(B290,$B:$B,1),"")</f>
        <v>289</v>
      </c>
      <c r="B290" s="55">
        <f>IFERROR(SEARCH(Darbiniek!$C$2,C290)+ROW()/10000,IFERROR(SEARCH(Darbiniek!$C$2,D290)+ROW()/10000,IFERROR(SEARCH(Darbiniek!$C$2,F290)+ROW()/10000,IFERROR(SEARCH(Darbiniek!$C$2,H290)+ROW()/10000,IFERROR(SEARCH(Darbiniek!$C$2,J290)+ROW()/10000,IFERROR(SEARCH(Darbiniek!$C$2,G290)+ROW()/10000,""))))))</f>
        <v>1.0289999999999999</v>
      </c>
      <c r="C290" s="50" t="s">
        <v>331</v>
      </c>
      <c r="D290" s="50" t="s">
        <v>274</v>
      </c>
      <c r="E290" s="56">
        <v>17</v>
      </c>
      <c r="F290" s="57" t="s">
        <v>612</v>
      </c>
      <c r="G290" s="50" t="s">
        <v>292</v>
      </c>
      <c r="H290" s="50" t="s">
        <v>528</v>
      </c>
      <c r="I290" s="34" t="s">
        <v>529</v>
      </c>
      <c r="J290" s="33">
        <v>67848023</v>
      </c>
      <c r="K290" s="38" t="s">
        <v>976</v>
      </c>
      <c r="L290" s="38"/>
      <c r="M290" s="38"/>
      <c r="N290" s="38" t="s">
        <v>981</v>
      </c>
      <c r="O290" s="38"/>
    </row>
    <row r="291" spans="1:15" ht="39.75" x14ac:dyDescent="0.3">
      <c r="A291" s="55">
        <f>IFERROR(RANK(B291,$B:$B,1),"")</f>
        <v>290</v>
      </c>
      <c r="B291" s="55">
        <f>IFERROR(SEARCH(Darbiniek!$C$2,C291)+ROW()/10000,IFERROR(SEARCH(Darbiniek!$C$2,D291)+ROW()/10000,IFERROR(SEARCH(Darbiniek!$C$2,F291)+ROW()/10000,IFERROR(SEARCH(Darbiniek!$C$2,H291)+ROW()/10000,IFERROR(SEARCH(Darbiniek!$C$2,J291)+ROW()/10000,IFERROR(SEARCH(Darbiniek!$C$2,G291)+ROW()/10000,""))))))</f>
        <v>1.0290999999999999</v>
      </c>
      <c r="C291" s="50" t="s">
        <v>331</v>
      </c>
      <c r="D291" s="50" t="s">
        <v>274</v>
      </c>
      <c r="E291" s="56">
        <v>13</v>
      </c>
      <c r="F291" s="57" t="s">
        <v>612</v>
      </c>
      <c r="G291" s="50" t="s">
        <v>292</v>
      </c>
      <c r="H291" s="50"/>
      <c r="I291" s="89"/>
      <c r="J291" s="51">
        <v>67848008</v>
      </c>
      <c r="K291" s="38" t="s">
        <v>976</v>
      </c>
      <c r="L291" s="38"/>
      <c r="M291" s="38"/>
      <c r="N291" s="38" t="s">
        <v>981</v>
      </c>
      <c r="O291" s="38"/>
    </row>
    <row r="292" spans="1:15" ht="38.25" x14ac:dyDescent="0.2">
      <c r="A292" s="55">
        <f>IFERROR(RANK(B292,$B:$B,1),"")</f>
        <v>291</v>
      </c>
      <c r="B292" s="55">
        <f>IFERROR(SEARCH(Darbiniek!$C$2,C292)+ROW()/10000,IFERROR(SEARCH(Darbiniek!$C$2,D292)+ROW()/10000,IFERROR(SEARCH(Darbiniek!$C$2,F292)+ROW()/10000,IFERROR(SEARCH(Darbiniek!$C$2,H292)+ROW()/10000,IFERROR(SEARCH(Darbiniek!$C$2,J292)+ROW()/10000,IFERROR(SEARCH(Darbiniek!$C$2,G292)+ROW()/10000,""))))))</f>
        <v>1.0291999999999999</v>
      </c>
      <c r="C292" s="50" t="s">
        <v>331</v>
      </c>
      <c r="D292" s="50" t="s">
        <v>274</v>
      </c>
      <c r="E292" s="56"/>
      <c r="F292" s="57" t="s">
        <v>345</v>
      </c>
      <c r="G292" s="50" t="s">
        <v>292</v>
      </c>
      <c r="I292" s="79"/>
      <c r="J292" s="33">
        <v>67848002</v>
      </c>
      <c r="K292" s="38" t="s">
        <v>536</v>
      </c>
      <c r="L292" s="38" t="s">
        <v>979</v>
      </c>
      <c r="M292" s="38"/>
      <c r="N292" s="38" t="s">
        <v>983</v>
      </c>
      <c r="O292" s="38"/>
    </row>
    <row r="293" spans="1:15" ht="38.25" x14ac:dyDescent="0.2">
      <c r="A293" s="55">
        <f>IFERROR(RANK(B293,$B:$B,1),"")</f>
        <v>292</v>
      </c>
      <c r="B293" s="55">
        <f>IFERROR(SEARCH(Darbiniek!$C$2,C293)+ROW()/10000,IFERROR(SEARCH(Darbiniek!$C$2,D293)+ROW()/10000,IFERROR(SEARCH(Darbiniek!$C$2,F293)+ROW()/10000,IFERROR(SEARCH(Darbiniek!$C$2,H293)+ROW()/10000,IFERROR(SEARCH(Darbiniek!$C$2,J293)+ROW()/10000,IFERROR(SEARCH(Darbiniek!$C$2,G293)+ROW()/10000,""))))))</f>
        <v>1.0293000000000001</v>
      </c>
      <c r="C293" s="50" t="s">
        <v>331</v>
      </c>
      <c r="D293" s="50" t="s">
        <v>274</v>
      </c>
      <c r="E293" s="56">
        <v>9</v>
      </c>
      <c r="F293" s="57" t="s">
        <v>345</v>
      </c>
      <c r="G293" s="50" t="s">
        <v>291</v>
      </c>
      <c r="H293" s="50"/>
      <c r="I293" s="34"/>
      <c r="J293" s="45"/>
      <c r="K293" s="38" t="s">
        <v>536</v>
      </c>
      <c r="L293" s="38" t="s">
        <v>979</v>
      </c>
      <c r="M293" s="38"/>
      <c r="N293" s="38" t="s">
        <v>983</v>
      </c>
      <c r="O293" s="38"/>
    </row>
    <row r="294" spans="1:15" ht="38.25" x14ac:dyDescent="0.2">
      <c r="A294" s="55">
        <f>IFERROR(RANK(B294,$B:$B,1),"")</f>
        <v>293</v>
      </c>
      <c r="B294" s="55">
        <f>IFERROR(SEARCH(Darbiniek!$C$2,C294)+ROW()/10000,IFERROR(SEARCH(Darbiniek!$C$2,D294)+ROW()/10000,IFERROR(SEARCH(Darbiniek!$C$2,F294)+ROW()/10000,IFERROR(SEARCH(Darbiniek!$C$2,H294)+ROW()/10000,IFERROR(SEARCH(Darbiniek!$C$2,J294)+ROW()/10000,IFERROR(SEARCH(Darbiniek!$C$2,G294)+ROW()/10000,""))))))</f>
        <v>1.0294000000000001</v>
      </c>
      <c r="C294" s="50" t="s">
        <v>331</v>
      </c>
      <c r="D294" s="50" t="s">
        <v>274</v>
      </c>
      <c r="E294" s="56">
        <v>11</v>
      </c>
      <c r="F294" s="57" t="s">
        <v>347</v>
      </c>
      <c r="G294" s="50" t="s">
        <v>291</v>
      </c>
      <c r="H294" s="50" t="s">
        <v>663</v>
      </c>
      <c r="I294" s="34" t="s">
        <v>662</v>
      </c>
      <c r="J294" s="33">
        <v>67848078</v>
      </c>
      <c r="K294" s="38" t="s">
        <v>536</v>
      </c>
      <c r="L294" s="38" t="s">
        <v>979</v>
      </c>
      <c r="M294" s="38"/>
      <c r="N294" s="38" t="s">
        <v>983</v>
      </c>
      <c r="O294" s="38"/>
    </row>
    <row r="295" spans="1:15" ht="38.25" x14ac:dyDescent="0.2">
      <c r="A295" s="55">
        <f>IFERROR(RANK(B295,$B:$B,1),"")</f>
        <v>294</v>
      </c>
      <c r="B295" s="55">
        <f>IFERROR(SEARCH(Darbiniek!$C$2,C295)+ROW()/10000,IFERROR(SEARCH(Darbiniek!$C$2,D295)+ROW()/10000,IFERROR(SEARCH(Darbiniek!$C$2,F295)+ROW()/10000,IFERROR(SEARCH(Darbiniek!$C$2,H295)+ROW()/10000,IFERROR(SEARCH(Darbiniek!$C$2,J295)+ROW()/10000,IFERROR(SEARCH(Darbiniek!$C$2,G295)+ROW()/10000,""))))))</f>
        <v>1.0295000000000001</v>
      </c>
      <c r="C295" s="50" t="s">
        <v>331</v>
      </c>
      <c r="D295" s="50" t="s">
        <v>274</v>
      </c>
      <c r="E295" s="56">
        <v>10</v>
      </c>
      <c r="F295" s="57" t="s">
        <v>347</v>
      </c>
      <c r="G295" s="50" t="s">
        <v>291</v>
      </c>
      <c r="H295" s="50" t="s">
        <v>440</v>
      </c>
      <c r="I295" s="34" t="s">
        <v>441</v>
      </c>
      <c r="J295" s="33">
        <v>67848082</v>
      </c>
      <c r="K295" s="38" t="s">
        <v>536</v>
      </c>
      <c r="L295" s="38" t="s">
        <v>979</v>
      </c>
      <c r="M295" s="38"/>
      <c r="N295" s="38" t="s">
        <v>983</v>
      </c>
      <c r="O295" s="38"/>
    </row>
    <row r="296" spans="1:15" ht="39.75" x14ac:dyDescent="0.3">
      <c r="A296" s="55">
        <f>IFERROR(RANK(B296,$B:$B,1),"")</f>
        <v>295</v>
      </c>
      <c r="B296" s="55">
        <f>IFERROR(SEARCH(Darbiniek!$C$2,C296)+ROW()/10000,IFERROR(SEARCH(Darbiniek!$C$2,D296)+ROW()/10000,IFERROR(SEARCH(Darbiniek!$C$2,F296)+ROW()/10000,IFERROR(SEARCH(Darbiniek!$C$2,H296)+ROW()/10000,IFERROR(SEARCH(Darbiniek!$C$2,J296)+ROW()/10000,IFERROR(SEARCH(Darbiniek!$C$2,G296)+ROW()/10000,""))))))</f>
        <v>1.0296000000000001</v>
      </c>
      <c r="C296" s="50" t="s">
        <v>331</v>
      </c>
      <c r="D296" s="50" t="s">
        <v>274</v>
      </c>
      <c r="E296" s="56">
        <v>7</v>
      </c>
      <c r="F296" s="57" t="s">
        <v>348</v>
      </c>
      <c r="G296" s="50" t="s">
        <v>790</v>
      </c>
      <c r="H296" s="50" t="s">
        <v>765</v>
      </c>
      <c r="I296" s="89" t="s">
        <v>766</v>
      </c>
      <c r="J296" s="33">
        <v>67848028</v>
      </c>
      <c r="K296" s="38" t="s">
        <v>536</v>
      </c>
      <c r="L296" s="38" t="s">
        <v>979</v>
      </c>
      <c r="M296" s="38"/>
      <c r="N296" s="38" t="s">
        <v>983</v>
      </c>
      <c r="O296" s="38"/>
    </row>
    <row r="297" spans="1:15" ht="76.5" x14ac:dyDescent="0.2">
      <c r="A297" s="55">
        <f>IFERROR(RANK(B297,$B:$B,1),"")</f>
        <v>296</v>
      </c>
      <c r="B297" s="55">
        <f>IFERROR(SEARCH(Darbiniek!$C$2,C297)+ROW()/10000,IFERROR(SEARCH(Darbiniek!$C$2,D297)+ROW()/10000,IFERROR(SEARCH(Darbiniek!$C$2,F297)+ROW()/10000,IFERROR(SEARCH(Darbiniek!$C$2,H297)+ROW()/10000,IFERROR(SEARCH(Darbiniek!$C$2,J297)+ROW()/10000,IFERROR(SEARCH(Darbiniek!$C$2,G297)+ROW()/10000,""))))))</f>
        <v>1.0297000000000001</v>
      </c>
      <c r="C297" s="50" t="s">
        <v>331</v>
      </c>
      <c r="D297" s="50" t="s">
        <v>274</v>
      </c>
      <c r="E297" s="56">
        <v>31</v>
      </c>
      <c r="F297" s="57" t="s">
        <v>350</v>
      </c>
      <c r="G297" s="50" t="s">
        <v>293</v>
      </c>
      <c r="H297" s="50" t="s">
        <v>594</v>
      </c>
      <c r="I297" s="34" t="s">
        <v>595</v>
      </c>
      <c r="J297" s="33">
        <v>67848009</v>
      </c>
      <c r="K297" s="38" t="s">
        <v>988</v>
      </c>
      <c r="L297" s="38" t="s">
        <v>989</v>
      </c>
      <c r="M297" s="38" t="s">
        <v>989</v>
      </c>
      <c r="N297" s="38" t="s">
        <v>989</v>
      </c>
      <c r="O297" s="38" t="s">
        <v>990</v>
      </c>
    </row>
    <row r="298" spans="1:15" ht="76.5" x14ac:dyDescent="0.2">
      <c r="A298" s="55">
        <f>IFERROR(RANK(B298,$B:$B,1),"")</f>
        <v>297</v>
      </c>
      <c r="B298" s="55">
        <f>IFERROR(SEARCH(Darbiniek!$C$2,C298)+ROW()/10000,IFERROR(SEARCH(Darbiniek!$C$2,D298)+ROW()/10000,IFERROR(SEARCH(Darbiniek!$C$2,F298)+ROW()/10000,IFERROR(SEARCH(Darbiniek!$C$2,H298)+ROW()/10000,IFERROR(SEARCH(Darbiniek!$C$2,J298)+ROW()/10000,IFERROR(SEARCH(Darbiniek!$C$2,G298)+ROW()/10000,""))))))</f>
        <v>1.0298</v>
      </c>
      <c r="C298" s="50" t="s">
        <v>331</v>
      </c>
      <c r="D298" s="50" t="s">
        <v>274</v>
      </c>
      <c r="E298" s="56">
        <v>4</v>
      </c>
      <c r="F298" s="57" t="s">
        <v>350</v>
      </c>
      <c r="G298" s="50" t="s">
        <v>293</v>
      </c>
      <c r="H298" s="50" t="s">
        <v>153</v>
      </c>
      <c r="I298" s="34" t="s">
        <v>154</v>
      </c>
      <c r="J298" s="33">
        <v>67848003</v>
      </c>
      <c r="K298" s="38" t="s">
        <v>988</v>
      </c>
      <c r="L298" s="38" t="s">
        <v>989</v>
      </c>
      <c r="M298" s="38" t="s">
        <v>989</v>
      </c>
      <c r="N298" s="38" t="s">
        <v>989</v>
      </c>
      <c r="O298" s="38" t="s">
        <v>990</v>
      </c>
    </row>
    <row r="299" spans="1:15" ht="78" x14ac:dyDescent="0.3">
      <c r="A299" s="55">
        <f>IFERROR(RANK(B299,$B:$B,1),"")</f>
        <v>298</v>
      </c>
      <c r="B299" s="55">
        <f>IFERROR(SEARCH(Darbiniek!$C$2,C299)+ROW()/10000,IFERROR(SEARCH(Darbiniek!$C$2,D299)+ROW()/10000,IFERROR(SEARCH(Darbiniek!$C$2,F299)+ROW()/10000,IFERROR(SEARCH(Darbiniek!$C$2,H299)+ROW()/10000,IFERROR(SEARCH(Darbiniek!$C$2,J299)+ROW()/10000,IFERROR(SEARCH(Darbiniek!$C$2,G299)+ROW()/10000,""))))))</f>
        <v>1.0299</v>
      </c>
      <c r="C299" s="50" t="s">
        <v>331</v>
      </c>
      <c r="D299" s="50" t="s">
        <v>274</v>
      </c>
      <c r="E299" s="56">
        <v>27</v>
      </c>
      <c r="F299" s="57" t="s">
        <v>350</v>
      </c>
      <c r="G299" s="50" t="s">
        <v>293</v>
      </c>
      <c r="H299" s="71" t="s">
        <v>858</v>
      </c>
      <c r="I299" s="89" t="s">
        <v>859</v>
      </c>
      <c r="J299" s="33">
        <v>67848005</v>
      </c>
      <c r="K299" s="38" t="s">
        <v>988</v>
      </c>
      <c r="L299" s="38" t="s">
        <v>989</v>
      </c>
      <c r="M299" s="38" t="s">
        <v>989</v>
      </c>
      <c r="N299" s="38" t="s">
        <v>989</v>
      </c>
      <c r="O299" s="38" t="s">
        <v>990</v>
      </c>
    </row>
    <row r="300" spans="1:15" ht="76.5" x14ac:dyDescent="0.2">
      <c r="A300" s="55">
        <f>IFERROR(RANK(B300,$B:$B,1),"")</f>
        <v>299</v>
      </c>
      <c r="B300" s="55">
        <f>IFERROR(SEARCH(Darbiniek!$C$2,C300)+ROW()/10000,IFERROR(SEARCH(Darbiniek!$C$2,D300)+ROW()/10000,IFERROR(SEARCH(Darbiniek!$C$2,F300)+ROW()/10000,IFERROR(SEARCH(Darbiniek!$C$2,H300)+ROW()/10000,IFERROR(SEARCH(Darbiniek!$C$2,J300)+ROW()/10000,IFERROR(SEARCH(Darbiniek!$C$2,G300)+ROW()/10000,""))))))</f>
        <v>1.03</v>
      </c>
      <c r="C300" s="50" t="s">
        <v>331</v>
      </c>
      <c r="D300" s="50" t="s">
        <v>274</v>
      </c>
      <c r="E300" s="56">
        <v>5</v>
      </c>
      <c r="F300" s="57" t="s">
        <v>350</v>
      </c>
      <c r="G300" s="50" t="s">
        <v>293</v>
      </c>
      <c r="H300" s="71" t="s">
        <v>596</v>
      </c>
      <c r="I300" s="34" t="s">
        <v>597</v>
      </c>
      <c r="J300" s="52">
        <v>67848020</v>
      </c>
      <c r="K300" s="38" t="s">
        <v>988</v>
      </c>
      <c r="L300" s="38" t="s">
        <v>989</v>
      </c>
      <c r="M300" s="38" t="s">
        <v>989</v>
      </c>
      <c r="N300" s="38" t="s">
        <v>989</v>
      </c>
      <c r="O300" s="38" t="s">
        <v>990</v>
      </c>
    </row>
    <row r="301" spans="1:15" ht="38.25" x14ac:dyDescent="0.2">
      <c r="A301" s="55">
        <f>IFERROR(RANK(B301,$B:$B,1),"")</f>
        <v>300</v>
      </c>
      <c r="B301" s="55">
        <f>IFERROR(SEARCH(Darbiniek!$C$2,C301)+ROW()/10000,IFERROR(SEARCH(Darbiniek!$C$2,D301)+ROW()/10000,IFERROR(SEARCH(Darbiniek!$C$2,F301)+ROW()/10000,IFERROR(SEARCH(Darbiniek!$C$2,H301)+ROW()/10000,IFERROR(SEARCH(Darbiniek!$C$2,J301)+ROW()/10000,IFERROR(SEARCH(Darbiniek!$C$2,G301)+ROW()/10000,""))))))</f>
        <v>1.0301</v>
      </c>
      <c r="C301" s="50" t="s">
        <v>331</v>
      </c>
      <c r="D301" s="50" t="s">
        <v>274</v>
      </c>
      <c r="E301" s="56">
        <v>6</v>
      </c>
      <c r="F301" s="57" t="s">
        <v>767</v>
      </c>
      <c r="G301" s="50" t="s">
        <v>293</v>
      </c>
      <c r="H301" s="50"/>
      <c r="I301" s="34"/>
      <c r="J301" s="33">
        <v>67848006</v>
      </c>
      <c r="K301" s="38" t="s">
        <v>536</v>
      </c>
      <c r="L301" s="38" t="s">
        <v>979</v>
      </c>
      <c r="M301" s="38"/>
      <c r="N301" s="38" t="s">
        <v>983</v>
      </c>
      <c r="O301" s="38"/>
    </row>
    <row r="302" spans="1:15" ht="25.5" x14ac:dyDescent="0.2">
      <c r="A302" s="55">
        <f>IFERROR(RANK(B302,$B:$B,1),"")</f>
        <v>301</v>
      </c>
      <c r="B302" s="55">
        <f>IFERROR(SEARCH(Darbiniek!$C$2,C302)+ROW()/10000,IFERROR(SEARCH(Darbiniek!$C$2,D302)+ROW()/10000,IFERROR(SEARCH(Darbiniek!$C$2,F302)+ROW()/10000,IFERROR(SEARCH(Darbiniek!$C$2,H302)+ROW()/10000,IFERROR(SEARCH(Darbiniek!$C$2,J302)+ROW()/10000,IFERROR(SEARCH(Darbiniek!$C$2,G302)+ROW()/10000,""))))))</f>
        <v>1.0302</v>
      </c>
      <c r="C302" s="50" t="s">
        <v>729</v>
      </c>
      <c r="D302" s="50" t="s">
        <v>265</v>
      </c>
      <c r="E302" s="56">
        <v>103</v>
      </c>
      <c r="F302" s="57" t="s">
        <v>684</v>
      </c>
      <c r="G302" s="50"/>
      <c r="H302" s="50" t="s">
        <v>9</v>
      </c>
      <c r="I302" s="34" t="s">
        <v>10</v>
      </c>
      <c r="J302" s="33">
        <v>67012370</v>
      </c>
      <c r="K302" s="38" t="s">
        <v>315</v>
      </c>
      <c r="L302" s="38"/>
      <c r="M302" s="38"/>
      <c r="N302" s="38"/>
      <c r="O302" s="38"/>
    </row>
    <row r="303" spans="1:15" ht="25.5" x14ac:dyDescent="0.2">
      <c r="A303" s="55">
        <f>IFERROR(RANK(B303,$B:$B,1),"")</f>
        <v>302</v>
      </c>
      <c r="B303" s="55">
        <f>IFERROR(SEARCH(Darbiniek!$C$2,C303)+ROW()/10000,IFERROR(SEARCH(Darbiniek!$C$2,D303)+ROW()/10000,IFERROR(SEARCH(Darbiniek!$C$2,F303)+ROW()/10000,IFERROR(SEARCH(Darbiniek!$C$2,H303)+ROW()/10000,IFERROR(SEARCH(Darbiniek!$C$2,J303)+ROW()/10000,IFERROR(SEARCH(Darbiniek!$C$2,G303)+ROW()/10000,""))))))</f>
        <v>1.0303</v>
      </c>
      <c r="C303" s="50" t="s">
        <v>61</v>
      </c>
      <c r="D303" s="50" t="s">
        <v>265</v>
      </c>
      <c r="E303" s="56">
        <v>114</v>
      </c>
      <c r="F303" s="57" t="s">
        <v>64</v>
      </c>
      <c r="G303" s="50"/>
      <c r="H303" s="50" t="s">
        <v>66</v>
      </c>
      <c r="I303" s="34" t="s">
        <v>67</v>
      </c>
      <c r="J303" s="33">
        <v>67037162</v>
      </c>
      <c r="K303" s="38"/>
      <c r="L303" s="38"/>
      <c r="M303" s="38"/>
      <c r="N303" s="38"/>
      <c r="O303" s="38"/>
    </row>
    <row r="304" spans="1:15" ht="16.5" x14ac:dyDescent="0.3">
      <c r="A304" s="55">
        <f>IFERROR(RANK(B304,$B:$B,1),"")</f>
        <v>303</v>
      </c>
      <c r="B304" s="55">
        <f>IFERROR(SEARCH(Darbiniek!$C$2,C304)+ROW()/10000,IFERROR(SEARCH(Darbiniek!$C$2,D304)+ROW()/10000,IFERROR(SEARCH(Darbiniek!$C$2,F304)+ROW()/10000,IFERROR(SEARCH(Darbiniek!$C$2,H304)+ROW()/10000,IFERROR(SEARCH(Darbiniek!$C$2,J304)+ROW()/10000,IFERROR(SEARCH(Darbiniek!$C$2,G304)+ROW()/10000,""))))))</f>
        <v>1.0304</v>
      </c>
      <c r="C304" s="50" t="s">
        <v>61</v>
      </c>
      <c r="D304" s="50" t="s">
        <v>265</v>
      </c>
      <c r="E304" s="56">
        <v>120</v>
      </c>
      <c r="F304" s="57" t="s">
        <v>65</v>
      </c>
      <c r="G304" s="50" t="s">
        <v>370</v>
      </c>
      <c r="H304" s="50" t="s">
        <v>927</v>
      </c>
      <c r="I304" s="89" t="s">
        <v>928</v>
      </c>
      <c r="J304" s="33">
        <v>67105139</v>
      </c>
      <c r="K304" s="38"/>
      <c r="L304" s="38"/>
      <c r="M304" s="38"/>
      <c r="N304" s="38"/>
      <c r="O304" s="38"/>
    </row>
    <row r="305" spans="1:15" x14ac:dyDescent="0.2">
      <c r="A305" s="55">
        <f>IFERROR(RANK(B305,$B:$B,1),"")</f>
        <v>304</v>
      </c>
      <c r="B305" s="55">
        <f>IFERROR(SEARCH(Darbiniek!$C$2,C305)+ROW()/10000,IFERROR(SEARCH(Darbiniek!$C$2,D305)+ROW()/10000,IFERROR(SEARCH(Darbiniek!$C$2,F305)+ROW()/10000,IFERROR(SEARCH(Darbiniek!$C$2,H305)+ROW()/10000,IFERROR(SEARCH(Darbiniek!$C$2,J305)+ROW()/10000,IFERROR(SEARCH(Darbiniek!$C$2,G305)+ROW()/10000,""))))))</f>
        <v>1.0305</v>
      </c>
      <c r="C305" s="50" t="s">
        <v>61</v>
      </c>
      <c r="D305" s="50" t="s">
        <v>265</v>
      </c>
      <c r="E305" s="56">
        <v>3</v>
      </c>
      <c r="F305" s="57" t="s">
        <v>65</v>
      </c>
      <c r="G305" s="50" t="s">
        <v>370</v>
      </c>
      <c r="H305" s="50" t="s">
        <v>457</v>
      </c>
      <c r="I305" s="34" t="s">
        <v>458</v>
      </c>
      <c r="J305" s="33">
        <v>67105880</v>
      </c>
      <c r="K305" s="38"/>
      <c r="L305" s="38"/>
      <c r="M305" s="38"/>
      <c r="N305" s="38"/>
      <c r="O305" s="38"/>
    </row>
    <row r="306" spans="1:15" ht="16.5" x14ac:dyDescent="0.3">
      <c r="A306" s="55">
        <f>IFERROR(RANK(B306,$B:$B,1),"")</f>
        <v>305</v>
      </c>
      <c r="B306" s="55">
        <f>IFERROR(SEARCH(Darbiniek!$C$2,C306)+ROW()/10000,IFERROR(SEARCH(Darbiniek!$C$2,D306)+ROW()/10000,IFERROR(SEARCH(Darbiniek!$C$2,F306)+ROW()/10000,IFERROR(SEARCH(Darbiniek!$C$2,H306)+ROW()/10000,IFERROR(SEARCH(Darbiniek!$C$2,J306)+ROW()/10000,IFERROR(SEARCH(Darbiniek!$C$2,G306)+ROW()/10000,""))))))</f>
        <v>1.0306</v>
      </c>
      <c r="C306" s="50" t="s">
        <v>61</v>
      </c>
      <c r="D306" s="50" t="s">
        <v>270</v>
      </c>
      <c r="E306" s="56"/>
      <c r="F306" s="57" t="s">
        <v>436</v>
      </c>
      <c r="G306" s="50" t="s">
        <v>435</v>
      </c>
      <c r="H306" s="50" t="s">
        <v>787</v>
      </c>
      <c r="I306" s="89" t="s">
        <v>788</v>
      </c>
      <c r="J306" s="33">
        <v>67181068</v>
      </c>
      <c r="K306" s="38" t="s">
        <v>311</v>
      </c>
      <c r="L306" s="38" t="s">
        <v>312</v>
      </c>
      <c r="M306" s="38" t="s">
        <v>312</v>
      </c>
      <c r="N306" s="38" t="s">
        <v>312</v>
      </c>
      <c r="O306" s="38" t="s">
        <v>312</v>
      </c>
    </row>
    <row r="307" spans="1:15" x14ac:dyDescent="0.2">
      <c r="A307" s="55">
        <f>IFERROR(RANK(B307,$B:$B,1),"")</f>
        <v>306</v>
      </c>
      <c r="B307" s="55">
        <f>IFERROR(SEARCH(Darbiniek!$C$2,C307)+ROW()/10000,IFERROR(SEARCH(Darbiniek!$C$2,D307)+ROW()/10000,IFERROR(SEARCH(Darbiniek!$C$2,F307)+ROW()/10000,IFERROR(SEARCH(Darbiniek!$C$2,H307)+ROW()/10000,IFERROR(SEARCH(Darbiniek!$C$2,J307)+ROW()/10000,IFERROR(SEARCH(Darbiniek!$C$2,G307)+ROW()/10000,""))))))</f>
        <v>1.0306999999999999</v>
      </c>
      <c r="C307" s="50" t="s">
        <v>61</v>
      </c>
      <c r="D307" s="50" t="s">
        <v>270</v>
      </c>
      <c r="E307" s="56"/>
      <c r="F307" s="57" t="s">
        <v>553</v>
      </c>
      <c r="G307" s="50" t="s">
        <v>435</v>
      </c>
      <c r="H307" s="50"/>
      <c r="I307" s="34"/>
      <c r="J307" s="33">
        <v>67181588</v>
      </c>
      <c r="K307" s="38" t="s">
        <v>311</v>
      </c>
      <c r="L307" s="38" t="s">
        <v>312</v>
      </c>
      <c r="M307" s="38" t="s">
        <v>312</v>
      </c>
      <c r="N307" s="38" t="s">
        <v>312</v>
      </c>
      <c r="O307" s="38" t="s">
        <v>312</v>
      </c>
    </row>
    <row r="308" spans="1:15" ht="39.75" x14ac:dyDescent="0.3">
      <c r="A308" s="55">
        <f>IFERROR(RANK(B308,$B:$B,1),"")</f>
        <v>307</v>
      </c>
      <c r="B308" s="55">
        <f>IFERROR(SEARCH(Darbiniek!$C$2,C308)+ROW()/10000,IFERROR(SEARCH(Darbiniek!$C$2,D308)+ROW()/10000,IFERROR(SEARCH(Darbiniek!$C$2,F308)+ROW()/10000,IFERROR(SEARCH(Darbiniek!$C$2,H308)+ROW()/10000,IFERROR(SEARCH(Darbiniek!$C$2,J308)+ROW()/10000,IFERROR(SEARCH(Darbiniek!$C$2,G308)+ROW()/10000,""))))))</f>
        <v>1.0307999999999999</v>
      </c>
      <c r="C308" s="50" t="s">
        <v>61</v>
      </c>
      <c r="D308" s="50" t="s">
        <v>265</v>
      </c>
      <c r="E308" s="56">
        <v>113</v>
      </c>
      <c r="F308" s="57" t="s">
        <v>343</v>
      </c>
      <c r="G308" s="50" t="s">
        <v>370</v>
      </c>
      <c r="H308" s="50" t="s">
        <v>1037</v>
      </c>
      <c r="I308" s="89" t="s">
        <v>1038</v>
      </c>
      <c r="J308" s="33">
        <v>67181276</v>
      </c>
      <c r="K308" s="38" t="s">
        <v>976</v>
      </c>
      <c r="L308" s="38"/>
      <c r="M308" s="38"/>
      <c r="N308" s="38" t="s">
        <v>981</v>
      </c>
      <c r="O308" s="38"/>
    </row>
    <row r="309" spans="1:15" ht="39.75" x14ac:dyDescent="0.3">
      <c r="A309" s="55">
        <f>IFERROR(RANK(B309,$B:$B,1),"")</f>
        <v>308</v>
      </c>
      <c r="B309" s="55">
        <f>IFERROR(SEARCH(Darbiniek!$C$2,C309)+ROW()/10000,IFERROR(SEARCH(Darbiniek!$C$2,D309)+ROW()/10000,IFERROR(SEARCH(Darbiniek!$C$2,F309)+ROW()/10000,IFERROR(SEARCH(Darbiniek!$C$2,H309)+ROW()/10000,IFERROR(SEARCH(Darbiniek!$C$2,J309)+ROW()/10000,IFERROR(SEARCH(Darbiniek!$C$2,G309)+ROW()/10000,""))))))</f>
        <v>1.0308999999999999</v>
      </c>
      <c r="C309" s="50" t="s">
        <v>61</v>
      </c>
      <c r="D309" s="50" t="s">
        <v>265</v>
      </c>
      <c r="E309" s="56">
        <v>113</v>
      </c>
      <c r="F309" s="57" t="s">
        <v>343</v>
      </c>
      <c r="G309" s="50" t="s">
        <v>370</v>
      </c>
      <c r="H309" s="50" t="s">
        <v>1035</v>
      </c>
      <c r="I309" s="89" t="s">
        <v>1036</v>
      </c>
      <c r="J309" s="33">
        <v>67181064</v>
      </c>
      <c r="K309" s="38" t="s">
        <v>976</v>
      </c>
      <c r="L309" s="38"/>
      <c r="M309" s="38"/>
      <c r="N309" s="38" t="s">
        <v>981</v>
      </c>
      <c r="O309" s="38"/>
    </row>
    <row r="310" spans="1:15" ht="38.25" x14ac:dyDescent="0.2">
      <c r="A310" s="55">
        <f>IFERROR(RANK(B310,$B:$B,1),"")</f>
        <v>309</v>
      </c>
      <c r="B310" s="55">
        <f>IFERROR(SEARCH(Darbiniek!$C$2,C310)+ROW()/10000,IFERROR(SEARCH(Darbiniek!$C$2,D310)+ROW()/10000,IFERROR(SEARCH(Darbiniek!$C$2,F310)+ROW()/10000,IFERROR(SEARCH(Darbiniek!$C$2,H310)+ROW()/10000,IFERROR(SEARCH(Darbiniek!$C$2,J310)+ROW()/10000,IFERROR(SEARCH(Darbiniek!$C$2,G310)+ROW()/10000,""))))))</f>
        <v>1.0309999999999999</v>
      </c>
      <c r="C310" s="50" t="s">
        <v>61</v>
      </c>
      <c r="D310" s="50" t="s">
        <v>265</v>
      </c>
      <c r="E310" s="56">
        <v>113</v>
      </c>
      <c r="F310" s="57" t="s">
        <v>343</v>
      </c>
      <c r="G310" s="50" t="s">
        <v>370</v>
      </c>
      <c r="H310" s="50" t="s">
        <v>173</v>
      </c>
      <c r="I310" s="34" t="s">
        <v>174</v>
      </c>
      <c r="J310" s="33">
        <v>67181148</v>
      </c>
      <c r="K310" s="38" t="s">
        <v>976</v>
      </c>
      <c r="L310" s="38"/>
      <c r="M310" s="38"/>
      <c r="N310" s="38" t="s">
        <v>981</v>
      </c>
      <c r="O310" s="38"/>
    </row>
    <row r="311" spans="1:15" ht="39.75" x14ac:dyDescent="0.3">
      <c r="A311" s="55">
        <f>IFERROR(RANK(B311,$B:$B,1),"")</f>
        <v>310</v>
      </c>
      <c r="B311" s="55">
        <f>IFERROR(SEARCH(Darbiniek!$C$2,C311)+ROW()/10000,IFERROR(SEARCH(Darbiniek!$C$2,D311)+ROW()/10000,IFERROR(SEARCH(Darbiniek!$C$2,F311)+ROW()/10000,IFERROR(SEARCH(Darbiniek!$C$2,H311)+ROW()/10000,IFERROR(SEARCH(Darbiniek!$C$2,J311)+ROW()/10000,IFERROR(SEARCH(Darbiniek!$C$2,G311)+ROW()/10000,""))))))</f>
        <v>1.0310999999999999</v>
      </c>
      <c r="C311" s="50" t="s">
        <v>61</v>
      </c>
      <c r="D311" s="50" t="s">
        <v>265</v>
      </c>
      <c r="E311" s="56">
        <v>113</v>
      </c>
      <c r="F311" s="57" t="s">
        <v>343</v>
      </c>
      <c r="G311" s="50" t="s">
        <v>370</v>
      </c>
      <c r="H311" s="50" t="s">
        <v>254</v>
      </c>
      <c r="I311" s="89" t="s">
        <v>255</v>
      </c>
      <c r="J311" s="33">
        <v>67012386</v>
      </c>
      <c r="K311" s="38" t="s">
        <v>976</v>
      </c>
      <c r="L311" s="38"/>
      <c r="M311" s="38"/>
      <c r="N311" s="38" t="s">
        <v>981</v>
      </c>
      <c r="O311" s="38"/>
    </row>
    <row r="312" spans="1:15" ht="39.75" x14ac:dyDescent="0.3">
      <c r="A312" s="55">
        <f>IFERROR(RANK(B312,$B:$B,1),"")</f>
        <v>311</v>
      </c>
      <c r="B312" s="55">
        <f>IFERROR(SEARCH(Darbiniek!$C$2,C312)+ROW()/10000,IFERROR(SEARCH(Darbiniek!$C$2,D312)+ROW()/10000,IFERROR(SEARCH(Darbiniek!$C$2,F312)+ROW()/10000,IFERROR(SEARCH(Darbiniek!$C$2,H312)+ROW()/10000,IFERROR(SEARCH(Darbiniek!$C$2,J312)+ROW()/10000,IFERROR(SEARCH(Darbiniek!$C$2,G312)+ROW()/10000,""))))))</f>
        <v>1.0311999999999999</v>
      </c>
      <c r="C312" s="50" t="s">
        <v>61</v>
      </c>
      <c r="D312" s="50" t="s">
        <v>265</v>
      </c>
      <c r="E312" s="56"/>
      <c r="F312" s="57" t="s">
        <v>343</v>
      </c>
      <c r="G312" s="50" t="s">
        <v>370</v>
      </c>
      <c r="H312" s="50" t="s">
        <v>901</v>
      </c>
      <c r="I312" s="89" t="s">
        <v>902</v>
      </c>
      <c r="J312" s="33">
        <v>67012084</v>
      </c>
      <c r="K312" s="38" t="s">
        <v>976</v>
      </c>
      <c r="L312" s="38"/>
      <c r="M312" s="38"/>
      <c r="N312" s="38" t="s">
        <v>981</v>
      </c>
      <c r="O312" s="38"/>
    </row>
    <row r="313" spans="1:15" ht="38.25" x14ac:dyDescent="0.2">
      <c r="A313" s="55">
        <f>IFERROR(RANK(B313,$B:$B,1),"")</f>
        <v>312</v>
      </c>
      <c r="B313" s="55">
        <f>IFERROR(SEARCH(Darbiniek!$C$2,C313)+ROW()/10000,IFERROR(SEARCH(Darbiniek!$C$2,D313)+ROW()/10000,IFERROR(SEARCH(Darbiniek!$C$2,F313)+ROW()/10000,IFERROR(SEARCH(Darbiniek!$C$2,H313)+ROW()/10000,IFERROR(SEARCH(Darbiniek!$C$2,J313)+ROW()/10000,IFERROR(SEARCH(Darbiniek!$C$2,G313)+ROW()/10000,""))))))</f>
        <v>1.0313000000000001</v>
      </c>
      <c r="C313" s="50" t="s">
        <v>61</v>
      </c>
      <c r="D313" s="50" t="s">
        <v>265</v>
      </c>
      <c r="E313" s="56">
        <v>120</v>
      </c>
      <c r="F313" s="57" t="s">
        <v>343</v>
      </c>
      <c r="G313" s="50" t="s">
        <v>370</v>
      </c>
      <c r="H313" s="50" t="s">
        <v>448</v>
      </c>
      <c r="I313" s="34" t="s">
        <v>416</v>
      </c>
      <c r="J313" s="33">
        <v>67105215</v>
      </c>
      <c r="K313" s="38" t="s">
        <v>976</v>
      </c>
      <c r="L313" s="38"/>
      <c r="M313" s="38"/>
      <c r="N313" s="38" t="s">
        <v>981</v>
      </c>
      <c r="O313" s="38"/>
    </row>
    <row r="314" spans="1:15" ht="39.75" x14ac:dyDescent="0.3">
      <c r="A314" s="55">
        <f>IFERROR(RANK(B314,$B:$B,1),"")</f>
        <v>313</v>
      </c>
      <c r="B314" s="55">
        <f>IFERROR(SEARCH(Darbiniek!$C$2,C314)+ROW()/10000,IFERROR(SEARCH(Darbiniek!$C$2,D314)+ROW()/10000,IFERROR(SEARCH(Darbiniek!$C$2,F314)+ROW()/10000,IFERROR(SEARCH(Darbiniek!$C$2,H314)+ROW()/10000,IFERROR(SEARCH(Darbiniek!$C$2,J314)+ROW()/10000,IFERROR(SEARCH(Darbiniek!$C$2,G314)+ROW()/10000,""))))))</f>
        <v>1.0314000000000001</v>
      </c>
      <c r="C314" s="50" t="s">
        <v>61</v>
      </c>
      <c r="D314" s="50" t="s">
        <v>265</v>
      </c>
      <c r="E314" s="56">
        <v>120</v>
      </c>
      <c r="F314" s="57" t="s">
        <v>343</v>
      </c>
      <c r="G314" s="50" t="s">
        <v>370</v>
      </c>
      <c r="H314" s="50" t="s">
        <v>773</v>
      </c>
      <c r="I314" s="89" t="s">
        <v>774</v>
      </c>
      <c r="J314" s="33">
        <v>67181711</v>
      </c>
      <c r="K314" s="38" t="s">
        <v>976</v>
      </c>
      <c r="L314" s="38"/>
      <c r="M314" s="38"/>
      <c r="N314" s="38" t="s">
        <v>981</v>
      </c>
      <c r="O314" s="38"/>
    </row>
    <row r="315" spans="1:15" ht="38.25" x14ac:dyDescent="0.2">
      <c r="A315" s="55">
        <f>IFERROR(RANK(B315,$B:$B,1),"")</f>
        <v>314</v>
      </c>
      <c r="B315" s="55">
        <f>IFERROR(SEARCH(Darbiniek!$C$2,C315)+ROW()/10000,IFERROR(SEARCH(Darbiniek!$C$2,D315)+ROW()/10000,IFERROR(SEARCH(Darbiniek!$C$2,F315)+ROW()/10000,IFERROR(SEARCH(Darbiniek!$C$2,H315)+ROW()/10000,IFERROR(SEARCH(Darbiniek!$C$2,J315)+ROW()/10000,IFERROR(SEARCH(Darbiniek!$C$2,G315)+ROW()/10000,""))))))</f>
        <v>1.0315000000000001</v>
      </c>
      <c r="C315" s="50" t="s">
        <v>61</v>
      </c>
      <c r="D315" s="50" t="s">
        <v>265</v>
      </c>
      <c r="E315" s="56">
        <v>120</v>
      </c>
      <c r="F315" s="57" t="s">
        <v>343</v>
      </c>
      <c r="G315" s="50" t="s">
        <v>370</v>
      </c>
      <c r="H315" s="50" t="s">
        <v>690</v>
      </c>
      <c r="I315" s="34" t="s">
        <v>461</v>
      </c>
      <c r="J315" s="33">
        <v>67105050</v>
      </c>
      <c r="K315" s="38" t="s">
        <v>976</v>
      </c>
      <c r="L315" s="38"/>
      <c r="M315" s="38"/>
      <c r="N315" s="38" t="s">
        <v>981</v>
      </c>
      <c r="O315" s="38"/>
    </row>
    <row r="316" spans="1:15" ht="38.25" x14ac:dyDescent="0.2">
      <c r="A316" s="55">
        <f>IFERROR(RANK(B316,$B:$B,1),"")</f>
        <v>315</v>
      </c>
      <c r="B316" s="55">
        <f>IFERROR(SEARCH(Darbiniek!$C$2,C316)+ROW()/10000,IFERROR(SEARCH(Darbiniek!$C$2,D316)+ROW()/10000,IFERROR(SEARCH(Darbiniek!$C$2,F316)+ROW()/10000,IFERROR(SEARCH(Darbiniek!$C$2,H316)+ROW()/10000,IFERROR(SEARCH(Darbiniek!$C$2,J316)+ROW()/10000,IFERROR(SEARCH(Darbiniek!$C$2,G316)+ROW()/10000,""))))))</f>
        <v>1.0316000000000001</v>
      </c>
      <c r="C316" s="50" t="s">
        <v>61</v>
      </c>
      <c r="D316" s="50" t="s">
        <v>272</v>
      </c>
      <c r="E316" s="56"/>
      <c r="F316" s="57" t="s">
        <v>343</v>
      </c>
      <c r="G316" s="50" t="s">
        <v>310</v>
      </c>
      <c r="H316" s="50" t="s">
        <v>78</v>
      </c>
      <c r="I316" s="34" t="s">
        <v>79</v>
      </c>
      <c r="J316" s="33">
        <v>67181236</v>
      </c>
      <c r="K316" s="38" t="s">
        <v>976</v>
      </c>
      <c r="L316" s="38"/>
      <c r="M316" s="38"/>
      <c r="N316" s="38" t="s">
        <v>981</v>
      </c>
      <c r="O316" s="38"/>
    </row>
    <row r="317" spans="1:15" ht="38.25" x14ac:dyDescent="0.2">
      <c r="A317" s="55">
        <f>IFERROR(RANK(B317,$B:$B,1),"")</f>
        <v>316</v>
      </c>
      <c r="B317" s="55">
        <f>IFERROR(SEARCH(Darbiniek!$C$2,C317)+ROW()/10000,IFERROR(SEARCH(Darbiniek!$C$2,D317)+ROW()/10000,IFERROR(SEARCH(Darbiniek!$C$2,F317)+ROW()/10000,IFERROR(SEARCH(Darbiniek!$C$2,H317)+ROW()/10000,IFERROR(SEARCH(Darbiniek!$C$2,J317)+ROW()/10000,IFERROR(SEARCH(Darbiniek!$C$2,G317)+ROW()/10000,""))))))</f>
        <v>1.0317000000000001</v>
      </c>
      <c r="C317" s="50" t="s">
        <v>61</v>
      </c>
      <c r="D317" s="50" t="s">
        <v>506</v>
      </c>
      <c r="E317" s="56"/>
      <c r="F317" s="57" t="s">
        <v>343</v>
      </c>
      <c r="G317" s="50" t="s">
        <v>309</v>
      </c>
      <c r="H317" s="50" t="s">
        <v>454</v>
      </c>
      <c r="I317" s="34" t="s">
        <v>453</v>
      </c>
      <c r="J317" s="33">
        <v>67181895</v>
      </c>
      <c r="K317" s="38" t="s">
        <v>976</v>
      </c>
      <c r="L317" s="38"/>
      <c r="M317" s="38"/>
      <c r="N317" s="38" t="s">
        <v>981</v>
      </c>
      <c r="O317" s="38"/>
    </row>
    <row r="318" spans="1:15" ht="38.25" x14ac:dyDescent="0.2">
      <c r="A318" s="55">
        <f>IFERROR(RANK(B318,$B:$B,1),"")</f>
        <v>317</v>
      </c>
      <c r="B318" s="55">
        <f>IFERROR(SEARCH(Darbiniek!$C$2,C318)+ROW()/10000,IFERROR(SEARCH(Darbiniek!$C$2,D318)+ROW()/10000,IFERROR(SEARCH(Darbiniek!$C$2,F318)+ROW()/10000,IFERROR(SEARCH(Darbiniek!$C$2,H318)+ROW()/10000,IFERROR(SEARCH(Darbiniek!$C$2,J318)+ROW()/10000,IFERROR(SEARCH(Darbiniek!$C$2,G318)+ROW()/10000,""))))))</f>
        <v>1.0318000000000001</v>
      </c>
      <c r="C318" s="50" t="s">
        <v>61</v>
      </c>
      <c r="D318" s="50" t="s">
        <v>269</v>
      </c>
      <c r="E318" s="56"/>
      <c r="F318" s="57" t="s">
        <v>343</v>
      </c>
      <c r="G318" s="50" t="s">
        <v>306</v>
      </c>
      <c r="H318" s="50" t="s">
        <v>62</v>
      </c>
      <c r="I318" s="34" t="s">
        <v>63</v>
      </c>
      <c r="J318" s="18">
        <v>67181640</v>
      </c>
      <c r="K318" s="38" t="s">
        <v>976</v>
      </c>
      <c r="L318" s="38"/>
      <c r="M318" s="38"/>
      <c r="N318" s="38" t="s">
        <v>981</v>
      </c>
      <c r="O318" s="38"/>
    </row>
    <row r="319" spans="1:15" ht="38.25" x14ac:dyDescent="0.2">
      <c r="A319" s="55">
        <f>IFERROR(RANK(B319,$B:$B,1),"")</f>
        <v>318</v>
      </c>
      <c r="B319" s="55">
        <f>IFERROR(SEARCH(Darbiniek!$C$2,C319)+ROW()/10000,IFERROR(SEARCH(Darbiniek!$C$2,D319)+ROW()/10000,IFERROR(SEARCH(Darbiniek!$C$2,F319)+ROW()/10000,IFERROR(SEARCH(Darbiniek!$C$2,H319)+ROW()/10000,IFERROR(SEARCH(Darbiniek!$C$2,J319)+ROW()/10000,IFERROR(SEARCH(Darbiniek!$C$2,G319)+ROW()/10000,""))))))</f>
        <v>1.0319</v>
      </c>
      <c r="C319" s="50" t="s">
        <v>61</v>
      </c>
      <c r="D319" s="50" t="s">
        <v>472</v>
      </c>
      <c r="E319" s="56"/>
      <c r="F319" s="57" t="s">
        <v>343</v>
      </c>
      <c r="G319" s="50" t="s">
        <v>307</v>
      </c>
      <c r="H319" s="50"/>
      <c r="I319" s="34"/>
      <c r="J319" s="33">
        <v>67105539</v>
      </c>
      <c r="K319" s="38" t="s">
        <v>976</v>
      </c>
      <c r="L319" s="38"/>
      <c r="M319" s="38"/>
      <c r="N319" s="38" t="s">
        <v>981</v>
      </c>
      <c r="O319" s="38"/>
    </row>
    <row r="320" spans="1:15" ht="38.25" x14ac:dyDescent="0.2">
      <c r="A320" s="55">
        <f>IFERROR(RANK(B320,$B:$B,1),"")</f>
        <v>319</v>
      </c>
      <c r="B320" s="55">
        <f>IFERROR(SEARCH(Darbiniek!$C$2,C320)+ROW()/10000,IFERROR(SEARCH(Darbiniek!$C$2,D320)+ROW()/10000,IFERROR(SEARCH(Darbiniek!$C$2,F320)+ROW()/10000,IFERROR(SEARCH(Darbiniek!$C$2,H320)+ROW()/10000,IFERROR(SEARCH(Darbiniek!$C$2,J320)+ROW()/10000,IFERROR(SEARCH(Darbiniek!$C$2,G320)+ROW()/10000,""))))))</f>
        <v>1.032</v>
      </c>
      <c r="C320" s="50" t="s">
        <v>61</v>
      </c>
      <c r="D320" s="50" t="s">
        <v>271</v>
      </c>
      <c r="E320" s="56"/>
      <c r="F320" s="57" t="s">
        <v>343</v>
      </c>
      <c r="G320" s="50" t="s">
        <v>308</v>
      </c>
      <c r="H320" s="50" t="s">
        <v>74</v>
      </c>
      <c r="I320" s="34" t="s">
        <v>75</v>
      </c>
      <c r="J320" s="33">
        <v>67181515</v>
      </c>
      <c r="K320" s="38" t="s">
        <v>976</v>
      </c>
      <c r="L320" s="38"/>
      <c r="M320" s="38"/>
      <c r="N320" s="38" t="s">
        <v>981</v>
      </c>
      <c r="O320" s="38"/>
    </row>
    <row r="321" spans="1:15" ht="38.25" x14ac:dyDescent="0.2">
      <c r="A321" s="55">
        <f>IFERROR(RANK(B321,$B:$B,1),"")</f>
        <v>320</v>
      </c>
      <c r="B321" s="55">
        <f>IFERROR(SEARCH(Darbiniek!$C$2,C321)+ROW()/10000,IFERROR(SEARCH(Darbiniek!$C$2,D321)+ROW()/10000,IFERROR(SEARCH(Darbiniek!$C$2,F321)+ROW()/10000,IFERROR(SEARCH(Darbiniek!$C$2,H321)+ROW()/10000,IFERROR(SEARCH(Darbiniek!$C$2,J321)+ROW()/10000,IFERROR(SEARCH(Darbiniek!$C$2,G321)+ROW()/10000,""))))))</f>
        <v>1.0321</v>
      </c>
      <c r="C321" s="50" t="s">
        <v>61</v>
      </c>
      <c r="D321" s="50" t="s">
        <v>270</v>
      </c>
      <c r="E321" s="56"/>
      <c r="F321" s="57" t="s">
        <v>343</v>
      </c>
      <c r="G321" s="50" t="s">
        <v>435</v>
      </c>
      <c r="H321" s="50" t="s">
        <v>666</v>
      </c>
      <c r="I321" s="34" t="s">
        <v>667</v>
      </c>
      <c r="J321" s="18">
        <v>67012046</v>
      </c>
      <c r="K321" s="38" t="s">
        <v>976</v>
      </c>
      <c r="L321" s="38"/>
      <c r="M321" s="38"/>
      <c r="N321" s="38" t="s">
        <v>981</v>
      </c>
      <c r="O321" s="38"/>
    </row>
    <row r="322" spans="1:15" ht="16.5" x14ac:dyDescent="0.3">
      <c r="A322" s="55">
        <f>IFERROR(RANK(B322,$B:$B,1),"")</f>
        <v>321</v>
      </c>
      <c r="B322" s="55">
        <f>IFERROR(SEARCH(Darbiniek!$C$2,C322)+ROW()/10000,IFERROR(SEARCH(Darbiniek!$C$2,D322)+ROW()/10000,IFERROR(SEARCH(Darbiniek!$C$2,F322)+ROW()/10000,IFERROR(SEARCH(Darbiniek!$C$2,H322)+ROW()/10000,IFERROR(SEARCH(Darbiniek!$C$2,J322)+ROW()/10000,IFERROR(SEARCH(Darbiniek!$C$2,G322)+ROW()/10000,""))))))</f>
        <v>1.0322</v>
      </c>
      <c r="C322" s="50" t="s">
        <v>61</v>
      </c>
      <c r="D322" s="50" t="s">
        <v>272</v>
      </c>
      <c r="E322" s="56"/>
      <c r="F322" s="57" t="s">
        <v>439</v>
      </c>
      <c r="G322" s="50" t="s">
        <v>310</v>
      </c>
      <c r="H322" s="50" t="s">
        <v>860</v>
      </c>
      <c r="I322" s="89" t="s">
        <v>861</v>
      </c>
      <c r="J322" s="33">
        <v>67181236</v>
      </c>
      <c r="K322" s="38" t="s">
        <v>313</v>
      </c>
      <c r="L322" s="38" t="s">
        <v>312</v>
      </c>
      <c r="M322" s="38" t="s">
        <v>312</v>
      </c>
      <c r="N322" s="38" t="s">
        <v>312</v>
      </c>
      <c r="O322" s="38" t="s">
        <v>314</v>
      </c>
    </row>
    <row r="323" spans="1:15" x14ac:dyDescent="0.2">
      <c r="A323" s="55">
        <f>IFERROR(RANK(B323,$B:$B,1),"")</f>
        <v>322</v>
      </c>
      <c r="B323" s="55">
        <f>IFERROR(SEARCH(Darbiniek!$C$2,C323)+ROW()/10000,IFERROR(SEARCH(Darbiniek!$C$2,D323)+ROW()/10000,IFERROR(SEARCH(Darbiniek!$C$2,F323)+ROW()/10000,IFERROR(SEARCH(Darbiniek!$C$2,H323)+ROW()/10000,IFERROR(SEARCH(Darbiniek!$C$2,J323)+ROW()/10000,IFERROR(SEARCH(Darbiniek!$C$2,G323)+ROW()/10000,""))))))</f>
        <v>1.0323</v>
      </c>
      <c r="C323" s="50" t="s">
        <v>61</v>
      </c>
      <c r="D323" s="50" t="s">
        <v>271</v>
      </c>
      <c r="E323" s="56"/>
      <c r="F323" s="57" t="s">
        <v>439</v>
      </c>
      <c r="G323" s="50" t="s">
        <v>308</v>
      </c>
      <c r="H323" s="50" t="s">
        <v>70</v>
      </c>
      <c r="I323" s="34" t="s">
        <v>71</v>
      </c>
      <c r="J323" s="33">
        <v>67105229</v>
      </c>
      <c r="K323" s="38" t="s">
        <v>313</v>
      </c>
      <c r="L323" s="38" t="s">
        <v>312</v>
      </c>
      <c r="M323" s="38" t="s">
        <v>312</v>
      </c>
      <c r="N323" s="38" t="s">
        <v>312</v>
      </c>
      <c r="O323" s="38" t="s">
        <v>314</v>
      </c>
    </row>
    <row r="324" spans="1:15" ht="16.5" x14ac:dyDescent="0.3">
      <c r="A324" s="55">
        <f>IFERROR(RANK(B324,$B:$B,1),"")</f>
        <v>323</v>
      </c>
      <c r="B324" s="55">
        <f>IFERROR(SEARCH(Darbiniek!$C$2,C324)+ROW()/10000,IFERROR(SEARCH(Darbiniek!$C$2,D324)+ROW()/10000,IFERROR(SEARCH(Darbiniek!$C$2,F324)+ROW()/10000,IFERROR(SEARCH(Darbiniek!$C$2,H324)+ROW()/10000,IFERROR(SEARCH(Darbiniek!$C$2,J324)+ROW()/10000,IFERROR(SEARCH(Darbiniek!$C$2,G324)+ROW()/10000,""))))))</f>
        <v>1.0324</v>
      </c>
      <c r="C324" s="50" t="s">
        <v>61</v>
      </c>
      <c r="D324" s="50" t="s">
        <v>270</v>
      </c>
      <c r="E324" s="56"/>
      <c r="F324" s="57" t="s">
        <v>439</v>
      </c>
      <c r="G324" s="50" t="s">
        <v>435</v>
      </c>
      <c r="H324" s="50"/>
      <c r="I324" s="89"/>
      <c r="J324" s="33">
        <v>67012054</v>
      </c>
      <c r="K324" s="38" t="s">
        <v>670</v>
      </c>
      <c r="L324" s="38" t="s">
        <v>925</v>
      </c>
      <c r="M324" s="38" t="s">
        <v>670</v>
      </c>
      <c r="N324" s="38" t="s">
        <v>670</v>
      </c>
      <c r="O324" s="38" t="s">
        <v>670</v>
      </c>
    </row>
    <row r="325" spans="1:15" x14ac:dyDescent="0.2">
      <c r="A325" s="55">
        <f>IFERROR(RANK(B325,$B:$B,1),"")</f>
        <v>324</v>
      </c>
      <c r="B325" s="55">
        <f>IFERROR(SEARCH(Darbiniek!$C$2,C325)+ROW()/10000,IFERROR(SEARCH(Darbiniek!$C$2,D325)+ROW()/10000,IFERROR(SEARCH(Darbiniek!$C$2,F325)+ROW()/10000,IFERROR(SEARCH(Darbiniek!$C$2,H325)+ROW()/10000,IFERROR(SEARCH(Darbiniek!$C$2,J325)+ROW()/10000,IFERROR(SEARCH(Darbiniek!$C$2,G325)+ROW()/10000,""))))))</f>
        <v>1.0325</v>
      </c>
      <c r="C325" s="50" t="s">
        <v>61</v>
      </c>
      <c r="D325" s="50" t="s">
        <v>272</v>
      </c>
      <c r="E325" s="56"/>
      <c r="F325" s="57" t="s">
        <v>345</v>
      </c>
      <c r="G325" s="50" t="s">
        <v>310</v>
      </c>
      <c r="H325" s="50" t="s">
        <v>76</v>
      </c>
      <c r="I325" s="34" t="s">
        <v>77</v>
      </c>
      <c r="J325" s="33">
        <v>67181236</v>
      </c>
      <c r="K325" s="38" t="s">
        <v>313</v>
      </c>
      <c r="L325" s="38" t="s">
        <v>312</v>
      </c>
      <c r="M325" s="38" t="s">
        <v>312</v>
      </c>
      <c r="N325" s="38" t="s">
        <v>312</v>
      </c>
      <c r="O325" s="38" t="s">
        <v>314</v>
      </c>
    </row>
    <row r="326" spans="1:15" ht="16.5" x14ac:dyDescent="0.3">
      <c r="A326" s="55">
        <f>IFERROR(RANK(B326,$B:$B,1),"")</f>
        <v>325</v>
      </c>
      <c r="B326" s="55">
        <f>IFERROR(SEARCH(Darbiniek!$C$2,C326)+ROW()/10000,IFERROR(SEARCH(Darbiniek!$C$2,D326)+ROW()/10000,IFERROR(SEARCH(Darbiniek!$C$2,F326)+ROW()/10000,IFERROR(SEARCH(Darbiniek!$C$2,H326)+ROW()/10000,IFERROR(SEARCH(Darbiniek!$C$2,J326)+ROW()/10000,IFERROR(SEARCH(Darbiniek!$C$2,G326)+ROW()/10000,""))))))</f>
        <v>1.0326</v>
      </c>
      <c r="C326" s="50" t="s">
        <v>61</v>
      </c>
      <c r="D326" s="50" t="s">
        <v>506</v>
      </c>
      <c r="E326" s="56"/>
      <c r="F326" s="57" t="s">
        <v>345</v>
      </c>
      <c r="G326" s="50" t="s">
        <v>309</v>
      </c>
      <c r="H326" s="50"/>
      <c r="I326" s="89"/>
      <c r="J326" s="33">
        <v>67181808</v>
      </c>
      <c r="K326" s="38" t="s">
        <v>313</v>
      </c>
      <c r="L326" s="38" t="s">
        <v>312</v>
      </c>
      <c r="M326" s="38" t="s">
        <v>312</v>
      </c>
      <c r="N326" s="38" t="s">
        <v>312</v>
      </c>
      <c r="O326" s="38" t="s">
        <v>314</v>
      </c>
    </row>
    <row r="327" spans="1:15" x14ac:dyDescent="0.2">
      <c r="A327" s="55">
        <f>IFERROR(RANK(B327,$B:$B,1),"")</f>
        <v>326</v>
      </c>
      <c r="B327" s="55">
        <f>IFERROR(SEARCH(Darbiniek!$C$2,C327)+ROW()/10000,IFERROR(SEARCH(Darbiniek!$C$2,D327)+ROW()/10000,IFERROR(SEARCH(Darbiniek!$C$2,F327)+ROW()/10000,IFERROR(SEARCH(Darbiniek!$C$2,H327)+ROW()/10000,IFERROR(SEARCH(Darbiniek!$C$2,J327)+ROW()/10000,IFERROR(SEARCH(Darbiniek!$C$2,G327)+ROW()/10000,""))))))</f>
        <v>1.0327</v>
      </c>
      <c r="C327" s="50" t="s">
        <v>61</v>
      </c>
      <c r="D327" s="50" t="s">
        <v>269</v>
      </c>
      <c r="E327" s="56">
        <v>2</v>
      </c>
      <c r="F327" s="57" t="s">
        <v>345</v>
      </c>
      <c r="G327" s="50" t="s">
        <v>306</v>
      </c>
      <c r="H327" s="50" t="s">
        <v>358</v>
      </c>
      <c r="I327" s="35" t="s">
        <v>359</v>
      </c>
      <c r="J327" s="33">
        <v>67181641</v>
      </c>
      <c r="K327" s="38" t="s">
        <v>313</v>
      </c>
      <c r="L327" s="38" t="s">
        <v>312</v>
      </c>
      <c r="M327" s="38" t="s">
        <v>312</v>
      </c>
      <c r="N327" s="38" t="s">
        <v>312</v>
      </c>
      <c r="O327" s="38" t="s">
        <v>314</v>
      </c>
    </row>
    <row r="328" spans="1:15" x14ac:dyDescent="0.2">
      <c r="A328" s="55">
        <f>IFERROR(RANK(B328,$B:$B,1),"")</f>
        <v>327</v>
      </c>
      <c r="B328" s="55">
        <f>IFERROR(SEARCH(Darbiniek!$C$2,C328)+ROW()/10000,IFERROR(SEARCH(Darbiniek!$C$2,D328)+ROW()/10000,IFERROR(SEARCH(Darbiniek!$C$2,F328)+ROW()/10000,IFERROR(SEARCH(Darbiniek!$C$2,H328)+ROW()/10000,IFERROR(SEARCH(Darbiniek!$C$2,J328)+ROW()/10000,IFERROR(SEARCH(Darbiniek!$C$2,G328)+ROW()/10000,""))))))</f>
        <v>1.0327999999999999</v>
      </c>
      <c r="C328" s="50" t="s">
        <v>61</v>
      </c>
      <c r="D328" s="50" t="s">
        <v>472</v>
      </c>
      <c r="E328" s="56"/>
      <c r="F328" s="57" t="s">
        <v>345</v>
      </c>
      <c r="G328" s="50" t="s">
        <v>307</v>
      </c>
      <c r="H328" s="50"/>
      <c r="I328" s="34"/>
      <c r="J328" s="33">
        <v>67037583</v>
      </c>
      <c r="K328" s="38" t="s">
        <v>313</v>
      </c>
      <c r="L328" s="38" t="s">
        <v>312</v>
      </c>
      <c r="M328" s="38" t="s">
        <v>312</v>
      </c>
      <c r="N328" s="38" t="s">
        <v>312</v>
      </c>
      <c r="O328" s="38" t="s">
        <v>314</v>
      </c>
    </row>
    <row r="329" spans="1:15" x14ac:dyDescent="0.2">
      <c r="A329" s="55">
        <f>IFERROR(RANK(B329,$B:$B,1),"")</f>
        <v>328</v>
      </c>
      <c r="B329" s="55">
        <f>IFERROR(SEARCH(Darbiniek!$C$2,C329)+ROW()/10000,IFERROR(SEARCH(Darbiniek!$C$2,D329)+ROW()/10000,IFERROR(SEARCH(Darbiniek!$C$2,F329)+ROW()/10000,IFERROR(SEARCH(Darbiniek!$C$2,H329)+ROW()/10000,IFERROR(SEARCH(Darbiniek!$C$2,J329)+ROW()/10000,IFERROR(SEARCH(Darbiniek!$C$2,G329)+ROW()/10000,""))))))</f>
        <v>1.0328999999999999</v>
      </c>
      <c r="C329" s="50" t="s">
        <v>61</v>
      </c>
      <c r="D329" s="50" t="s">
        <v>271</v>
      </c>
      <c r="E329" s="56"/>
      <c r="F329" s="57" t="s">
        <v>345</v>
      </c>
      <c r="G329" s="50" t="s">
        <v>308</v>
      </c>
      <c r="H329" s="50" t="s">
        <v>72</v>
      </c>
      <c r="I329" s="79" t="s">
        <v>73</v>
      </c>
      <c r="J329" s="18">
        <v>67105247</v>
      </c>
      <c r="K329" s="38" t="s">
        <v>313</v>
      </c>
      <c r="L329" s="38" t="s">
        <v>312</v>
      </c>
      <c r="M329" s="38" t="s">
        <v>312</v>
      </c>
      <c r="N329" s="38" t="s">
        <v>312</v>
      </c>
      <c r="O329" s="38" t="s">
        <v>314</v>
      </c>
    </row>
    <row r="330" spans="1:15" x14ac:dyDescent="0.2">
      <c r="A330" s="55">
        <f>IFERROR(RANK(B330,$B:$B,1),"")</f>
        <v>329</v>
      </c>
      <c r="B330" s="55">
        <f>IFERROR(SEARCH(Darbiniek!$C$2,C330)+ROW()/10000,IFERROR(SEARCH(Darbiniek!$C$2,D330)+ROW()/10000,IFERROR(SEARCH(Darbiniek!$C$2,F330)+ROW()/10000,IFERROR(SEARCH(Darbiniek!$C$2,H330)+ROW()/10000,IFERROR(SEARCH(Darbiniek!$C$2,J330)+ROW()/10000,IFERROR(SEARCH(Darbiniek!$C$2,G330)+ROW()/10000,""))))))</f>
        <v>1.0329999999999999</v>
      </c>
      <c r="C330" s="50" t="s">
        <v>61</v>
      </c>
      <c r="D330" s="50" t="s">
        <v>270</v>
      </c>
      <c r="E330" s="56"/>
      <c r="F330" s="57" t="s">
        <v>345</v>
      </c>
      <c r="G330" s="50" t="s">
        <v>435</v>
      </c>
      <c r="H330" s="50" t="s">
        <v>68</v>
      </c>
      <c r="I330" s="79" t="s">
        <v>69</v>
      </c>
      <c r="J330" s="33">
        <v>67181589</v>
      </c>
      <c r="K330" s="38" t="s">
        <v>311</v>
      </c>
      <c r="L330" s="38" t="s">
        <v>312</v>
      </c>
      <c r="M330" s="38" t="s">
        <v>312</v>
      </c>
      <c r="N330" s="38" t="s">
        <v>312</v>
      </c>
      <c r="O330" s="38" t="s">
        <v>312</v>
      </c>
    </row>
    <row r="331" spans="1:15" x14ac:dyDescent="0.2">
      <c r="A331" s="55">
        <f>IFERROR(RANK(B331,$B:$B,1),"")</f>
        <v>330</v>
      </c>
      <c r="B331" s="55">
        <f>IFERROR(SEARCH(Darbiniek!$C$2,C331)+ROW()/10000,IFERROR(SEARCH(Darbiniek!$C$2,D331)+ROW()/10000,IFERROR(SEARCH(Darbiniek!$C$2,F331)+ROW()/10000,IFERROR(SEARCH(Darbiniek!$C$2,H331)+ROW()/10000,IFERROR(SEARCH(Darbiniek!$C$2,J331)+ROW()/10000,IFERROR(SEARCH(Darbiniek!$C$2,G331)+ROW()/10000,""))))))</f>
        <v>1.0330999999999999</v>
      </c>
      <c r="C331" s="50" t="s">
        <v>61</v>
      </c>
      <c r="D331" s="50" t="s">
        <v>270</v>
      </c>
      <c r="E331" s="56"/>
      <c r="F331" s="57" t="s">
        <v>345</v>
      </c>
      <c r="G331" s="50" t="s">
        <v>435</v>
      </c>
      <c r="H331" s="50" t="s">
        <v>668</v>
      </c>
      <c r="I331" s="34" t="s">
        <v>669</v>
      </c>
      <c r="J331" s="33">
        <v>67012446</v>
      </c>
      <c r="K331" s="38" t="s">
        <v>311</v>
      </c>
      <c r="L331" s="38" t="s">
        <v>312</v>
      </c>
      <c r="M331" s="38" t="s">
        <v>312</v>
      </c>
      <c r="N331" s="38" t="s">
        <v>312</v>
      </c>
      <c r="O331" s="38" t="s">
        <v>312</v>
      </c>
    </row>
    <row r="332" spans="1:15" ht="16.5" x14ac:dyDescent="0.3">
      <c r="A332" s="55">
        <f>IFERROR(RANK(B332,$B:$B,1),"")</f>
        <v>331</v>
      </c>
      <c r="B332" s="55">
        <f>IFERROR(SEARCH(Darbiniek!$C$2,C332)+ROW()/10000,IFERROR(SEARCH(Darbiniek!$C$2,D332)+ROW()/10000,IFERROR(SEARCH(Darbiniek!$C$2,F332)+ROW()/10000,IFERROR(SEARCH(Darbiniek!$C$2,H332)+ROW()/10000,IFERROR(SEARCH(Darbiniek!$C$2,J332)+ROW()/10000,IFERROR(SEARCH(Darbiniek!$C$2,G332)+ROW()/10000,""))))))</f>
        <v>1.0331999999999999</v>
      </c>
      <c r="C332" s="50" t="s">
        <v>61</v>
      </c>
      <c r="D332" s="50" t="s">
        <v>270</v>
      </c>
      <c r="E332" s="56"/>
      <c r="F332" s="57" t="s">
        <v>437</v>
      </c>
      <c r="G332" s="50" t="s">
        <v>435</v>
      </c>
      <c r="H332" s="50"/>
      <c r="I332" s="89"/>
      <c r="J332" s="33">
        <v>67037216</v>
      </c>
      <c r="K332" s="38" t="s">
        <v>311</v>
      </c>
      <c r="L332" s="38" t="s">
        <v>926</v>
      </c>
      <c r="M332" s="38" t="s">
        <v>312</v>
      </c>
      <c r="N332" s="38" t="s">
        <v>312</v>
      </c>
      <c r="O332" s="38" t="s">
        <v>312</v>
      </c>
    </row>
    <row r="333" spans="1:15" ht="16.5" x14ac:dyDescent="0.3">
      <c r="A333" s="55">
        <f>IFERROR(RANK(B333,$B:$B,1),"")</f>
        <v>332</v>
      </c>
      <c r="B333" s="55">
        <f>IFERROR(SEARCH(Darbiniek!$C$2,C333)+ROW()/10000,IFERROR(SEARCH(Darbiniek!$C$2,D333)+ROW()/10000,IFERROR(SEARCH(Darbiniek!$C$2,F333)+ROW()/10000,IFERROR(SEARCH(Darbiniek!$C$2,H333)+ROW()/10000,IFERROR(SEARCH(Darbiniek!$C$2,J333)+ROW()/10000,IFERROR(SEARCH(Darbiniek!$C$2,G333)+ROW()/10000,""))))))</f>
        <v>1.0333000000000001</v>
      </c>
      <c r="C333" s="50" t="s">
        <v>61</v>
      </c>
      <c r="D333" s="50" t="s">
        <v>270</v>
      </c>
      <c r="E333" s="56"/>
      <c r="F333" s="57"/>
      <c r="G333" s="50" t="s">
        <v>435</v>
      </c>
      <c r="H333" s="50"/>
      <c r="I333" s="89"/>
      <c r="J333" s="33">
        <v>67105388</v>
      </c>
      <c r="K333" s="38" t="s">
        <v>670</v>
      </c>
      <c r="L333" s="38" t="s">
        <v>670</v>
      </c>
      <c r="M333" s="38" t="s">
        <v>670</v>
      </c>
      <c r="N333" s="38" t="s">
        <v>670</v>
      </c>
      <c r="O333" s="38" t="s">
        <v>670</v>
      </c>
    </row>
    <row r="334" spans="1:15" x14ac:dyDescent="0.2">
      <c r="A334" s="55">
        <f>IFERROR(RANK(B334,$B:$B,1),"")</f>
        <v>333</v>
      </c>
      <c r="B334" s="55">
        <f>IFERROR(SEARCH(Darbiniek!$C$2,C334)+ROW()/10000,IFERROR(SEARCH(Darbiniek!$C$2,D334)+ROW()/10000,IFERROR(SEARCH(Darbiniek!$C$2,F334)+ROW()/10000,IFERROR(SEARCH(Darbiniek!$C$2,H334)+ROW()/10000,IFERROR(SEARCH(Darbiniek!$C$2,J334)+ROW()/10000,IFERROR(SEARCH(Darbiniek!$C$2,G334)+ROW()/10000,""))))))</f>
        <v>1.0334000000000001</v>
      </c>
      <c r="C334" s="50" t="s">
        <v>636</v>
      </c>
      <c r="D334" s="50" t="s">
        <v>402</v>
      </c>
      <c r="E334" s="56">
        <v>111</v>
      </c>
      <c r="F334" s="57" t="s">
        <v>624</v>
      </c>
      <c r="G334" s="50" t="s">
        <v>399</v>
      </c>
      <c r="H334" s="50" t="s">
        <v>25</v>
      </c>
      <c r="I334" s="34" t="s">
        <v>26</v>
      </c>
      <c r="J334" s="33">
        <v>67037953</v>
      </c>
      <c r="K334" s="38"/>
      <c r="L334" s="38"/>
      <c r="M334" s="38"/>
      <c r="N334" s="38"/>
      <c r="O334" s="38"/>
    </row>
    <row r="335" spans="1:15" ht="25.5" x14ac:dyDescent="0.2">
      <c r="A335" s="55">
        <f>IFERROR(RANK(B335,$B:$B,1),"")</f>
        <v>334</v>
      </c>
      <c r="B335" s="55">
        <f>IFERROR(SEARCH(Darbiniek!$C$2,C335)+ROW()/10000,IFERROR(SEARCH(Darbiniek!$C$2,D335)+ROW()/10000,IFERROR(SEARCH(Darbiniek!$C$2,F335)+ROW()/10000,IFERROR(SEARCH(Darbiniek!$C$2,H335)+ROW()/10000,IFERROR(SEARCH(Darbiniek!$C$2,J335)+ROW()/10000,IFERROR(SEARCH(Darbiniek!$C$2,G335)+ROW()/10000,""))))))</f>
        <v>1.0335000000000001</v>
      </c>
      <c r="C335" s="50" t="s">
        <v>636</v>
      </c>
      <c r="D335" s="50" t="s">
        <v>496</v>
      </c>
      <c r="E335" s="56">
        <v>3</v>
      </c>
      <c r="F335" s="57" t="s">
        <v>635</v>
      </c>
      <c r="G335" s="50" t="s">
        <v>399</v>
      </c>
      <c r="H335" s="50" t="s">
        <v>23</v>
      </c>
      <c r="I335" s="34" t="s">
        <v>24</v>
      </c>
      <c r="J335" s="33">
        <v>67037110</v>
      </c>
      <c r="K335" s="38" t="s">
        <v>322</v>
      </c>
      <c r="L335" s="38" t="s">
        <v>319</v>
      </c>
      <c r="M335" s="38" t="s">
        <v>321</v>
      </c>
      <c r="N335" s="38" t="s">
        <v>323</v>
      </c>
      <c r="O335" s="38"/>
    </row>
    <row r="336" spans="1:15" ht="63.75" x14ac:dyDescent="0.2">
      <c r="A336" s="55">
        <f>IFERROR(RANK(B336,$B:$B,1),"")</f>
        <v>335</v>
      </c>
      <c r="B336" s="55">
        <f>IFERROR(SEARCH(Darbiniek!$C$2,C336)+ROW()/10000,IFERROR(SEARCH(Darbiniek!$C$2,D336)+ROW()/10000,IFERROR(SEARCH(Darbiniek!$C$2,F336)+ROW()/10000,IFERROR(SEARCH(Darbiniek!$C$2,H336)+ROW()/10000,IFERROR(SEARCH(Darbiniek!$C$2,J336)+ROW()/10000,IFERROR(SEARCH(Darbiniek!$C$2,G336)+ROW()/10000,""))))))</f>
        <v>1.0336000000000001</v>
      </c>
      <c r="C336" s="50" t="s">
        <v>636</v>
      </c>
      <c r="D336" s="50" t="s">
        <v>402</v>
      </c>
      <c r="E336" s="56">
        <v>111</v>
      </c>
      <c r="F336" s="57" t="s">
        <v>635</v>
      </c>
      <c r="G336" s="50" t="s">
        <v>399</v>
      </c>
      <c r="H336" s="50" t="s">
        <v>626</v>
      </c>
      <c r="I336" s="34" t="s">
        <v>627</v>
      </c>
      <c r="J336" s="33">
        <v>67012153</v>
      </c>
      <c r="K336" s="38" t="s">
        <v>376</v>
      </c>
      <c r="L336" s="38" t="s">
        <v>377</v>
      </c>
      <c r="M336" s="38" t="s">
        <v>377</v>
      </c>
      <c r="N336" s="38" t="s">
        <v>625</v>
      </c>
      <c r="O336" s="38" t="s">
        <v>375</v>
      </c>
    </row>
    <row r="337" spans="1:15" ht="25.5" x14ac:dyDescent="0.2">
      <c r="A337" s="55">
        <f>IFERROR(RANK(B337,$B:$B,1),"")</f>
        <v>336</v>
      </c>
      <c r="B337" s="55">
        <f>IFERROR(SEARCH(Darbiniek!$C$2,C337)+ROW()/10000,IFERROR(SEARCH(Darbiniek!$C$2,D337)+ROW()/10000,IFERROR(SEARCH(Darbiniek!$C$2,F337)+ROW()/10000,IFERROR(SEARCH(Darbiniek!$C$2,H337)+ROW()/10000,IFERROR(SEARCH(Darbiniek!$C$2,J337)+ROW()/10000,IFERROR(SEARCH(Darbiniek!$C$2,G337)+ROW()/10000,""))))))</f>
        <v>1.0337000000000001</v>
      </c>
      <c r="C337" s="50" t="s">
        <v>636</v>
      </c>
      <c r="D337" s="50" t="s">
        <v>496</v>
      </c>
      <c r="E337" s="56">
        <v>3</v>
      </c>
      <c r="F337" s="57" t="s">
        <v>635</v>
      </c>
      <c r="G337" s="50" t="s">
        <v>399</v>
      </c>
      <c r="H337" s="50" t="s">
        <v>710</v>
      </c>
      <c r="I337" s="34" t="s">
        <v>711</v>
      </c>
      <c r="J337" s="33">
        <v>67037109</v>
      </c>
      <c r="K337" s="38" t="s">
        <v>320</v>
      </c>
      <c r="L337" s="38" t="s">
        <v>321</v>
      </c>
      <c r="M337" s="38" t="s">
        <v>319</v>
      </c>
      <c r="N337" s="38" t="s">
        <v>324</v>
      </c>
      <c r="O337" s="38"/>
    </row>
    <row r="338" spans="1:15" ht="51" x14ac:dyDescent="0.2">
      <c r="A338" s="55">
        <f>IFERROR(RANK(B338,$B:$B,1),"")</f>
        <v>337</v>
      </c>
      <c r="B338" s="55">
        <f>IFERROR(SEARCH(Darbiniek!$C$2,C338)+ROW()/10000,IFERROR(SEARCH(Darbiniek!$C$2,D338)+ROW()/10000,IFERROR(SEARCH(Darbiniek!$C$2,F338)+ROW()/10000,IFERROR(SEARCH(Darbiniek!$C$2,H338)+ROW()/10000,IFERROR(SEARCH(Darbiniek!$C$2,J338)+ROW()/10000,IFERROR(SEARCH(Darbiniek!$C$2,G338)+ROW()/10000,""))))))</f>
        <v>1.0338000000000001</v>
      </c>
      <c r="C338" s="50" t="s">
        <v>636</v>
      </c>
      <c r="D338" s="50" t="s">
        <v>266</v>
      </c>
      <c r="E338" s="56">
        <v>407</v>
      </c>
      <c r="F338" s="57" t="s">
        <v>635</v>
      </c>
      <c r="G338" s="50" t="s">
        <v>399</v>
      </c>
      <c r="H338" s="50" t="s">
        <v>564</v>
      </c>
      <c r="I338" s="34" t="s">
        <v>565</v>
      </c>
      <c r="J338" s="33">
        <v>67037530</v>
      </c>
      <c r="K338" s="98" t="s">
        <v>525</v>
      </c>
      <c r="L338" s="98" t="s">
        <v>526</v>
      </c>
      <c r="M338" s="98" t="s">
        <v>526</v>
      </c>
      <c r="N338" s="98" t="s">
        <v>527</v>
      </c>
      <c r="O338" s="38" t="s">
        <v>375</v>
      </c>
    </row>
    <row r="339" spans="1:15" ht="25.5" customHeight="1" x14ac:dyDescent="0.2">
      <c r="A339" s="55">
        <f>IFERROR(RANK(B339,$B:$B,1),"")</f>
        <v>338</v>
      </c>
      <c r="B339" s="55">
        <f>IFERROR(SEARCH(Darbiniek!$C$2,C339)+ROW()/10000,IFERROR(SEARCH(Darbiniek!$C$2,D339)+ROW()/10000,IFERROR(SEARCH(Darbiniek!$C$2,F339)+ROW()/10000,IFERROR(SEARCH(Darbiniek!$C$2,H339)+ROW()/10000,IFERROR(SEARCH(Darbiniek!$C$2,J339)+ROW()/10000,IFERROR(SEARCH(Darbiniek!$C$2,G339)+ROW()/10000,""))))))</f>
        <v>1.0339</v>
      </c>
      <c r="C339" s="50" t="s">
        <v>636</v>
      </c>
      <c r="D339" s="50" t="s">
        <v>402</v>
      </c>
      <c r="E339" s="56">
        <v>111</v>
      </c>
      <c r="F339" s="57" t="s">
        <v>635</v>
      </c>
      <c r="G339" s="50" t="s">
        <v>399</v>
      </c>
      <c r="H339" s="50"/>
      <c r="I339" s="34"/>
      <c r="J339" s="33">
        <v>67037477</v>
      </c>
      <c r="K339" s="98" t="s">
        <v>525</v>
      </c>
      <c r="L339" s="98" t="s">
        <v>526</v>
      </c>
      <c r="M339" s="98" t="s">
        <v>526</v>
      </c>
      <c r="N339" s="98" t="s">
        <v>527</v>
      </c>
      <c r="O339" s="38"/>
    </row>
    <row r="340" spans="1:15" ht="38.25" customHeight="1" x14ac:dyDescent="0.2">
      <c r="A340" s="55">
        <f>IFERROR(RANK(B340,$B:$B,1),"")</f>
        <v>339</v>
      </c>
      <c r="B340" s="55">
        <f>IFERROR(SEARCH(Darbiniek!$C$2,C340)+ROW()/10000,IFERROR(SEARCH(Darbiniek!$C$2,D340)+ROW()/10000,IFERROR(SEARCH(Darbiniek!$C$2,F340)+ROW()/10000,IFERROR(SEARCH(Darbiniek!$C$2,H340)+ROW()/10000,IFERROR(SEARCH(Darbiniek!$C$2,J340)+ROW()/10000,IFERROR(SEARCH(Darbiniek!$C$2,G340)+ROW()/10000,""))))))</f>
        <v>1.034</v>
      </c>
      <c r="C340" s="50" t="s">
        <v>636</v>
      </c>
      <c r="D340" s="50" t="s">
        <v>266</v>
      </c>
      <c r="E340" s="56">
        <v>407</v>
      </c>
      <c r="F340" s="57" t="s">
        <v>635</v>
      </c>
      <c r="G340" s="50" t="s">
        <v>399</v>
      </c>
      <c r="H340" s="50"/>
      <c r="I340" s="34"/>
      <c r="J340" s="33">
        <v>67181374</v>
      </c>
      <c r="K340" s="98"/>
      <c r="L340" s="98"/>
      <c r="M340" s="98"/>
      <c r="N340" s="98"/>
      <c r="O340" s="38" t="s">
        <v>375</v>
      </c>
    </row>
    <row r="341" spans="1:15" ht="25.5" x14ac:dyDescent="0.2">
      <c r="A341" s="55">
        <f>IFERROR(RANK(B341,$B:$B,1),"")</f>
        <v>340</v>
      </c>
      <c r="B341" s="55">
        <f>IFERROR(SEARCH(Darbiniek!$C$2,C341)+ROW()/10000,IFERROR(SEARCH(Darbiniek!$C$2,D341)+ROW()/10000,IFERROR(SEARCH(Darbiniek!$C$2,F341)+ROW()/10000,IFERROR(SEARCH(Darbiniek!$C$2,H341)+ROW()/10000,IFERROR(SEARCH(Darbiniek!$C$2,J341)+ROW()/10000,IFERROR(SEARCH(Darbiniek!$C$2,G341)+ROW()/10000,""))))))</f>
        <v>1.0341</v>
      </c>
      <c r="C341" s="50" t="s">
        <v>637</v>
      </c>
      <c r="D341" s="50" t="s">
        <v>402</v>
      </c>
      <c r="E341" s="56">
        <v>107</v>
      </c>
      <c r="F341" s="57" t="s">
        <v>638</v>
      </c>
      <c r="G341" s="50" t="s">
        <v>291</v>
      </c>
      <c r="H341" s="50" t="s">
        <v>355</v>
      </c>
      <c r="I341" s="34" t="s">
        <v>354</v>
      </c>
      <c r="J341" s="33">
        <v>67037219</v>
      </c>
      <c r="K341" s="38"/>
      <c r="L341" s="38"/>
      <c r="M341" s="38"/>
      <c r="N341" s="38"/>
      <c r="O341" s="38"/>
    </row>
    <row r="342" spans="1:15" ht="38.25" x14ac:dyDescent="0.2">
      <c r="A342" s="55">
        <f>IFERROR(RANK(B342,$B:$B,1),"")</f>
        <v>341</v>
      </c>
      <c r="B342" s="55">
        <f>IFERROR(SEARCH(Darbiniek!$C$2,C342)+ROW()/10000,IFERROR(SEARCH(Darbiniek!$C$2,D342)+ROW()/10000,IFERROR(SEARCH(Darbiniek!$C$2,F342)+ROW()/10000,IFERROR(SEARCH(Darbiniek!$C$2,H342)+ROW()/10000,IFERROR(SEARCH(Darbiniek!$C$2,J342)+ROW()/10000,IFERROR(SEARCH(Darbiniek!$C$2,G342)+ROW()/10000,""))))))</f>
        <v>1.0342</v>
      </c>
      <c r="C342" s="50" t="s">
        <v>637</v>
      </c>
      <c r="D342" s="50" t="s">
        <v>402</v>
      </c>
      <c r="E342" s="56">
        <v>107</v>
      </c>
      <c r="F342" s="57" t="s">
        <v>789</v>
      </c>
      <c r="G342" s="50" t="s">
        <v>291</v>
      </c>
      <c r="H342" s="50" t="s">
        <v>608</v>
      </c>
      <c r="I342" s="34" t="s">
        <v>609</v>
      </c>
      <c r="J342" s="33">
        <v>67037220</v>
      </c>
      <c r="K342" s="97"/>
      <c r="L342" s="97"/>
      <c r="M342" s="97"/>
      <c r="N342" s="97"/>
      <c r="O342" s="97"/>
    </row>
    <row r="343" spans="1:15" x14ac:dyDescent="0.2">
      <c r="A343" s="55">
        <f>IFERROR(RANK(B343,$B:$B,1),"")</f>
        <v>342</v>
      </c>
      <c r="B343" s="55">
        <f>IFERROR(SEARCH(Darbiniek!$C$2,C343)+ROW()/10000,IFERROR(SEARCH(Darbiniek!$C$2,D343)+ROW()/10000,IFERROR(SEARCH(Darbiniek!$C$2,F343)+ROW()/10000,IFERROR(SEARCH(Darbiniek!$C$2,H343)+ROW()/10000,IFERROR(SEARCH(Darbiniek!$C$2,J343)+ROW()/10000,IFERROR(SEARCH(Darbiniek!$C$2,G343)+ROW()/10000,""))))))</f>
        <v>1.0343</v>
      </c>
      <c r="C343" s="50" t="s">
        <v>637</v>
      </c>
      <c r="D343" s="50" t="s">
        <v>402</v>
      </c>
      <c r="E343" s="56"/>
      <c r="F343" s="57" t="s">
        <v>613</v>
      </c>
      <c r="G343" s="50" t="s">
        <v>291</v>
      </c>
      <c r="H343" s="50" t="s">
        <v>606</v>
      </c>
      <c r="I343" s="34" t="s">
        <v>607</v>
      </c>
      <c r="J343" s="33"/>
      <c r="K343" s="38"/>
      <c r="L343" s="38"/>
      <c r="M343" s="38"/>
      <c r="N343" s="38"/>
      <c r="O343" s="38"/>
    </row>
    <row r="344" spans="1:15" x14ac:dyDescent="0.2">
      <c r="A344" s="55">
        <f>IFERROR(RANK(B344,$B:$B,1),"")</f>
        <v>343</v>
      </c>
      <c r="B344" s="55">
        <f>IFERROR(SEARCH(Darbiniek!$C$2,C344)+ROW()/10000,IFERROR(SEARCH(Darbiniek!$C$2,D344)+ROW()/10000,IFERROR(SEARCH(Darbiniek!$C$2,F344)+ROW()/10000,IFERROR(SEARCH(Darbiniek!$C$2,H344)+ROW()/10000,IFERROR(SEARCH(Darbiniek!$C$2,J344)+ROW()/10000,IFERROR(SEARCH(Darbiniek!$C$2,G344)+ROW()/10000,""))))))</f>
        <v>1.0344</v>
      </c>
      <c r="C344" s="50" t="s">
        <v>637</v>
      </c>
      <c r="D344" s="50" t="s">
        <v>402</v>
      </c>
      <c r="E344" s="56"/>
      <c r="F344" s="57" t="s">
        <v>613</v>
      </c>
      <c r="G344" s="50" t="s">
        <v>291</v>
      </c>
      <c r="H344" s="50" t="s">
        <v>137</v>
      </c>
      <c r="I344" s="34" t="s">
        <v>138</v>
      </c>
      <c r="J344" s="33"/>
      <c r="K344" s="38"/>
      <c r="L344" s="38"/>
      <c r="M344" s="38"/>
      <c r="N344" s="38"/>
      <c r="O344" s="38"/>
    </row>
    <row r="345" spans="1:15" x14ac:dyDescent="0.2">
      <c r="A345" s="55">
        <f>IFERROR(RANK(B345,$B:$B,1),"")</f>
        <v>344</v>
      </c>
      <c r="B345" s="55">
        <f>IFERROR(SEARCH(Darbiniek!$C$2,C345)+ROW()/10000,IFERROR(SEARCH(Darbiniek!$C$2,D345)+ROW()/10000,IFERROR(SEARCH(Darbiniek!$C$2,F345)+ROW()/10000,IFERROR(SEARCH(Darbiniek!$C$2,H345)+ROW()/10000,IFERROR(SEARCH(Darbiniek!$C$2,J345)+ROW()/10000,IFERROR(SEARCH(Darbiniek!$C$2,G345)+ROW()/10000,""))))))</f>
        <v>1.0345</v>
      </c>
      <c r="C345" s="50" t="s">
        <v>637</v>
      </c>
      <c r="D345" s="50" t="s">
        <v>402</v>
      </c>
      <c r="E345" s="56"/>
      <c r="F345" s="57" t="s">
        <v>613</v>
      </c>
      <c r="G345" s="50" t="s">
        <v>291</v>
      </c>
      <c r="H345" s="50" t="s">
        <v>604</v>
      </c>
      <c r="I345" s="34" t="s">
        <v>605</v>
      </c>
      <c r="J345" s="33"/>
      <c r="K345" s="38"/>
      <c r="L345" s="38"/>
      <c r="M345" s="38"/>
      <c r="N345" s="38"/>
      <c r="O345" s="38"/>
    </row>
    <row r="346" spans="1:15" ht="16.5" x14ac:dyDescent="0.3">
      <c r="A346" s="55">
        <f>IFERROR(RANK(B346,$B:$B,1),"")</f>
        <v>345</v>
      </c>
      <c r="B346" s="55">
        <f>IFERROR(SEARCH(Darbiniek!$C$2,C346)+ROW()/10000,IFERROR(SEARCH(Darbiniek!$C$2,D346)+ROW()/10000,IFERROR(SEARCH(Darbiniek!$C$2,F346)+ROW()/10000,IFERROR(SEARCH(Darbiniek!$C$2,H346)+ROW()/10000,IFERROR(SEARCH(Darbiniek!$C$2,J346)+ROW()/10000,IFERROR(SEARCH(Darbiniek!$C$2,G346)+ROW()/10000,""))))))</f>
        <v>1.0346</v>
      </c>
      <c r="C346" s="50" t="s">
        <v>637</v>
      </c>
      <c r="D346" s="50" t="s">
        <v>402</v>
      </c>
      <c r="E346" s="56">
        <v>107</v>
      </c>
      <c r="F346" s="57" t="s">
        <v>613</v>
      </c>
      <c r="G346" s="50" t="s">
        <v>291</v>
      </c>
      <c r="H346" s="50" t="s">
        <v>769</v>
      </c>
      <c r="I346" s="89" t="s">
        <v>770</v>
      </c>
      <c r="J346" s="33"/>
      <c r="K346" s="38"/>
      <c r="L346" s="38"/>
      <c r="M346" s="38"/>
      <c r="N346" s="38"/>
      <c r="O346" s="38"/>
    </row>
    <row r="347" spans="1:15" x14ac:dyDescent="0.2">
      <c r="A347" s="55">
        <f>IFERROR(RANK(B347,$B:$B,1),"")</f>
        <v>346</v>
      </c>
      <c r="B347" s="55">
        <f>IFERROR(SEARCH(Darbiniek!$C$2,C347)+ROW()/10000,IFERROR(SEARCH(Darbiniek!$C$2,D347)+ROW()/10000,IFERROR(SEARCH(Darbiniek!$C$2,F347)+ROW()/10000,IFERROR(SEARCH(Darbiniek!$C$2,H347)+ROW()/10000,IFERROR(SEARCH(Darbiniek!$C$2,J347)+ROW()/10000,IFERROR(SEARCH(Darbiniek!$C$2,G347)+ROW()/10000,""))))))</f>
        <v>1.0347</v>
      </c>
      <c r="C347" s="50" t="s">
        <v>637</v>
      </c>
      <c r="D347" s="50" t="s">
        <v>402</v>
      </c>
      <c r="E347" s="56">
        <v>107</v>
      </c>
      <c r="F347" s="57" t="s">
        <v>613</v>
      </c>
      <c r="G347" s="50" t="s">
        <v>291</v>
      </c>
      <c r="H347" s="50" t="s">
        <v>713</v>
      </c>
      <c r="I347" s="34" t="s">
        <v>714</v>
      </c>
      <c r="J347" s="33"/>
      <c r="K347" s="38"/>
      <c r="L347" s="38"/>
      <c r="M347" s="38"/>
      <c r="N347" s="38"/>
      <c r="O347" s="38"/>
    </row>
    <row r="348" spans="1:15" x14ac:dyDescent="0.2">
      <c r="A348" s="55">
        <f>IFERROR(RANK(B348,$B:$B,1),"")</f>
        <v>347</v>
      </c>
      <c r="B348" s="55">
        <f>IFERROR(SEARCH(Darbiniek!$C$2,C348)+ROW()/10000,IFERROR(SEARCH(Darbiniek!$C$2,D348)+ROW()/10000,IFERROR(SEARCH(Darbiniek!$C$2,F348)+ROW()/10000,IFERROR(SEARCH(Darbiniek!$C$2,H348)+ROW()/10000,IFERROR(SEARCH(Darbiniek!$C$2,J348)+ROW()/10000,IFERROR(SEARCH(Darbiniek!$C$2,G348)+ROW()/10000,""))))))</f>
        <v>1.0347999999999999</v>
      </c>
      <c r="C348" s="50" t="s">
        <v>637</v>
      </c>
      <c r="D348" s="50" t="s">
        <v>402</v>
      </c>
      <c r="E348" s="69"/>
      <c r="F348" s="57" t="s">
        <v>613</v>
      </c>
      <c r="G348" s="50" t="s">
        <v>291</v>
      </c>
      <c r="H348" s="68" t="s">
        <v>507</v>
      </c>
      <c r="I348" s="82" t="s">
        <v>508</v>
      </c>
      <c r="J348" s="48"/>
      <c r="K348" s="31"/>
      <c r="L348" s="31"/>
      <c r="M348" s="31"/>
      <c r="N348" s="31"/>
      <c r="O348" s="38"/>
    </row>
    <row r="349" spans="1:15" x14ac:dyDescent="0.2">
      <c r="A349" s="55">
        <f>IFERROR(RANK(B349,$B:$B,1),"")</f>
        <v>348</v>
      </c>
      <c r="B349" s="55">
        <f>IFERROR(SEARCH(Darbiniek!$C$2,C349)+ROW()/10000,IFERROR(SEARCH(Darbiniek!$C$2,D349)+ROW()/10000,IFERROR(SEARCH(Darbiniek!$C$2,F349)+ROW()/10000,IFERROR(SEARCH(Darbiniek!$C$2,H349)+ROW()/10000,IFERROR(SEARCH(Darbiniek!$C$2,J349)+ROW()/10000,IFERROR(SEARCH(Darbiniek!$C$2,G349)+ROW()/10000,""))))))</f>
        <v>1.0348999999999999</v>
      </c>
      <c r="C349" s="50" t="s">
        <v>637</v>
      </c>
      <c r="D349" s="50" t="s">
        <v>402</v>
      </c>
      <c r="E349" s="59"/>
      <c r="F349" s="60" t="s">
        <v>613</v>
      </c>
      <c r="G349" s="50" t="s">
        <v>291</v>
      </c>
      <c r="H349" s="58" t="s">
        <v>166</v>
      </c>
      <c r="I349" s="34" t="s">
        <v>167</v>
      </c>
      <c r="J349" s="42"/>
      <c r="K349" s="62"/>
      <c r="L349" s="62"/>
      <c r="M349" s="62"/>
      <c r="N349" s="62"/>
      <c r="O349" s="63"/>
    </row>
    <row r="350" spans="1:15" ht="16.5" x14ac:dyDescent="0.3">
      <c r="A350" s="55">
        <f>IFERROR(RANK(B350,$B:$B,1),"")</f>
        <v>349</v>
      </c>
      <c r="B350" s="55">
        <f>IFERROR(SEARCH(Darbiniek!$C$2,C350)+ROW()/10000,IFERROR(SEARCH(Darbiniek!$C$2,D350)+ROW()/10000,IFERROR(SEARCH(Darbiniek!$C$2,F350)+ROW()/10000,IFERROR(SEARCH(Darbiniek!$C$2,H350)+ROW()/10000,IFERROR(SEARCH(Darbiniek!$C$2,J350)+ROW()/10000,IFERROR(SEARCH(Darbiniek!$C$2,G350)+ROW()/10000,""))))))</f>
        <v>1.0349999999999999</v>
      </c>
      <c r="C350" s="50" t="s">
        <v>637</v>
      </c>
      <c r="D350" s="50" t="s">
        <v>402</v>
      </c>
      <c r="E350" s="56">
        <v>107</v>
      </c>
      <c r="F350" s="57" t="s">
        <v>613</v>
      </c>
      <c r="G350" s="50" t="s">
        <v>291</v>
      </c>
      <c r="H350" s="50" t="s">
        <v>771</v>
      </c>
      <c r="I350" s="89" t="s">
        <v>772</v>
      </c>
      <c r="J350" s="33"/>
      <c r="K350" s="38"/>
      <c r="L350" s="38"/>
      <c r="M350" s="38"/>
      <c r="N350" s="38"/>
      <c r="O350" s="38"/>
    </row>
    <row r="351" spans="1:15" x14ac:dyDescent="0.2">
      <c r="A351" s="55">
        <f>IFERROR(RANK(B351,$B:$B,1),"")</f>
        <v>350</v>
      </c>
      <c r="B351" s="55">
        <f>IFERROR(SEARCH(Darbiniek!$C$2,C351)+ROW()/10000,IFERROR(SEARCH(Darbiniek!$C$2,D351)+ROW()/10000,IFERROR(SEARCH(Darbiniek!$C$2,F351)+ROW()/10000,IFERROR(SEARCH(Darbiniek!$C$2,H351)+ROW()/10000,IFERROR(SEARCH(Darbiniek!$C$2,J351)+ROW()/10000,IFERROR(SEARCH(Darbiniek!$C$2,G351)+ROW()/10000,""))))))</f>
        <v>1.0350999999999999</v>
      </c>
      <c r="C351" s="50" t="s">
        <v>637</v>
      </c>
      <c r="D351" s="50" t="s">
        <v>402</v>
      </c>
      <c r="E351" s="56"/>
      <c r="F351" s="57" t="s">
        <v>613</v>
      </c>
      <c r="G351" s="50" t="s">
        <v>291</v>
      </c>
      <c r="H351" s="50"/>
      <c r="I351" s="34"/>
      <c r="J351" s="33"/>
      <c r="K351" s="38"/>
      <c r="L351" s="38"/>
      <c r="M351" s="38"/>
      <c r="N351" s="38"/>
      <c r="O351" s="38"/>
    </row>
    <row r="352" spans="1:15" x14ac:dyDescent="0.2">
      <c r="A352" s="55">
        <f>IFERROR(RANK(B352,$B:$B,1),"")</f>
        <v>351</v>
      </c>
      <c r="B352" s="55">
        <f>IFERROR(SEARCH(Darbiniek!$C$2,C352)+ROW()/10000,IFERROR(SEARCH(Darbiniek!$C$2,D352)+ROW()/10000,IFERROR(SEARCH(Darbiniek!$C$2,F352)+ROW()/10000,IFERROR(SEARCH(Darbiniek!$C$2,H352)+ROW()/10000,IFERROR(SEARCH(Darbiniek!$C$2,J352)+ROW()/10000,IFERROR(SEARCH(Darbiniek!$C$2,G352)+ROW()/10000,""))))))</f>
        <v>1.0351999999999999</v>
      </c>
      <c r="C352" s="50" t="s">
        <v>80</v>
      </c>
      <c r="D352" s="50" t="s">
        <v>265</v>
      </c>
      <c r="E352" s="56">
        <v>118</v>
      </c>
      <c r="F352" s="57" t="s">
        <v>16</v>
      </c>
      <c r="G352" s="50"/>
      <c r="H352" s="50" t="s">
        <v>88</v>
      </c>
      <c r="I352" s="34" t="s">
        <v>89</v>
      </c>
      <c r="J352" s="33">
        <v>67181861</v>
      </c>
      <c r="K352" s="38"/>
      <c r="L352" s="38"/>
      <c r="M352" s="38"/>
      <c r="N352" s="38"/>
      <c r="O352" s="38"/>
    </row>
    <row r="353" spans="1:15" x14ac:dyDescent="0.2">
      <c r="A353" s="55">
        <f>IFERROR(RANK(B353,$B:$B,1),"")</f>
        <v>352</v>
      </c>
      <c r="B353" s="55">
        <f>IFERROR(SEARCH(Darbiniek!$C$2,C353)+ROW()/10000,IFERROR(SEARCH(Darbiniek!$C$2,D353)+ROW()/10000,IFERROR(SEARCH(Darbiniek!$C$2,F353)+ROW()/10000,IFERROR(SEARCH(Darbiniek!$C$2,H353)+ROW()/10000,IFERROR(SEARCH(Darbiniek!$C$2,J353)+ROW()/10000,IFERROR(SEARCH(Darbiniek!$C$2,G353)+ROW()/10000,""))))))</f>
        <v>1.0352999999999999</v>
      </c>
      <c r="C353" s="50" t="s">
        <v>80</v>
      </c>
      <c r="D353" s="50" t="s">
        <v>265</v>
      </c>
      <c r="E353" s="56">
        <v>119</v>
      </c>
      <c r="F353" s="57" t="s">
        <v>32</v>
      </c>
      <c r="G353" s="50"/>
      <c r="H353" s="50" t="s">
        <v>86</v>
      </c>
      <c r="I353" s="34" t="s">
        <v>87</v>
      </c>
      <c r="J353" s="33">
        <v>67181855</v>
      </c>
      <c r="K353" s="38"/>
      <c r="L353" s="38"/>
      <c r="M353" s="38"/>
      <c r="N353" s="38"/>
      <c r="O353" s="38"/>
    </row>
    <row r="354" spans="1:15" ht="16.5" x14ac:dyDescent="0.3">
      <c r="A354" s="55">
        <f>IFERROR(RANK(B354,$B:$B,1),"")</f>
        <v>353</v>
      </c>
      <c r="B354" s="55">
        <f>IFERROR(SEARCH(Darbiniek!$C$2,C354)+ROW()/10000,IFERROR(SEARCH(Darbiniek!$C$2,D354)+ROW()/10000,IFERROR(SEARCH(Darbiniek!$C$2,F354)+ROW()/10000,IFERROR(SEARCH(Darbiniek!$C$2,H354)+ROW()/10000,IFERROR(SEARCH(Darbiniek!$C$2,J354)+ROW()/10000,IFERROR(SEARCH(Darbiniek!$C$2,G354)+ROW()/10000,""))))))</f>
        <v>1.0354000000000001</v>
      </c>
      <c r="C354" s="50" t="s">
        <v>80</v>
      </c>
      <c r="D354" s="50" t="s">
        <v>265</v>
      </c>
      <c r="E354" s="56">
        <v>119</v>
      </c>
      <c r="F354" s="57" t="s">
        <v>343</v>
      </c>
      <c r="G354" s="50"/>
      <c r="H354" s="50" t="s">
        <v>1039</v>
      </c>
      <c r="I354" s="89" t="s">
        <v>1040</v>
      </c>
      <c r="J354" s="33">
        <v>67012352</v>
      </c>
      <c r="K354" s="38"/>
      <c r="L354" s="38"/>
      <c r="M354" s="38"/>
      <c r="N354" s="38"/>
      <c r="O354" s="38"/>
    </row>
    <row r="355" spans="1:15" x14ac:dyDescent="0.2">
      <c r="A355" s="55">
        <f>IFERROR(RANK(B355,$B:$B,1),"")</f>
        <v>354</v>
      </c>
      <c r="B355" s="55">
        <f>IFERROR(SEARCH(Darbiniek!$C$2,C355)+ROW()/10000,IFERROR(SEARCH(Darbiniek!$C$2,D355)+ROW()/10000,IFERROR(SEARCH(Darbiniek!$C$2,F355)+ROW()/10000,IFERROR(SEARCH(Darbiniek!$C$2,H355)+ROW()/10000,IFERROR(SEARCH(Darbiniek!$C$2,J355)+ROW()/10000,IFERROR(SEARCH(Darbiniek!$C$2,G355)+ROW()/10000,""))))))</f>
        <v>1.0355000000000001</v>
      </c>
      <c r="C355" s="50" t="s">
        <v>80</v>
      </c>
      <c r="D355" s="50" t="s">
        <v>265</v>
      </c>
      <c r="E355" s="56">
        <v>119</v>
      </c>
      <c r="F355" s="57" t="s">
        <v>343</v>
      </c>
      <c r="G355" s="50"/>
      <c r="H355" s="50" t="s">
        <v>84</v>
      </c>
      <c r="I355" s="34" t="s">
        <v>85</v>
      </c>
      <c r="J355" s="33">
        <v>67181146</v>
      </c>
      <c r="K355" s="38"/>
      <c r="L355" s="38"/>
      <c r="M355" s="38"/>
      <c r="N355" s="38"/>
      <c r="O355" s="38"/>
    </row>
    <row r="356" spans="1:15" x14ac:dyDescent="0.2">
      <c r="A356" s="55">
        <f>IFERROR(RANK(B356,$B:$B,1),"")</f>
        <v>355</v>
      </c>
      <c r="B356" s="55">
        <f>IFERROR(SEARCH(Darbiniek!$C$2,C356)+ROW()/10000,IFERROR(SEARCH(Darbiniek!$C$2,D356)+ROW()/10000,IFERROR(SEARCH(Darbiniek!$C$2,F356)+ROW()/10000,IFERROR(SEARCH(Darbiniek!$C$2,H356)+ROW()/10000,IFERROR(SEARCH(Darbiniek!$C$2,J356)+ROW()/10000,IFERROR(SEARCH(Darbiniek!$C$2,G356)+ROW()/10000,""))))))</f>
        <v>1.0356000000000001</v>
      </c>
      <c r="C356" s="50" t="s">
        <v>80</v>
      </c>
      <c r="D356" s="50" t="s">
        <v>265</v>
      </c>
      <c r="E356" s="56">
        <v>119</v>
      </c>
      <c r="F356" s="57" t="s">
        <v>343</v>
      </c>
      <c r="G356" s="50"/>
      <c r="H356" s="50" t="s">
        <v>92</v>
      </c>
      <c r="I356" s="34" t="s">
        <v>93</v>
      </c>
      <c r="J356" s="33">
        <v>67181886</v>
      </c>
      <c r="K356" s="38"/>
      <c r="L356" s="38"/>
      <c r="M356" s="38"/>
      <c r="N356" s="38"/>
      <c r="O356" s="38"/>
    </row>
    <row r="357" spans="1:15" ht="16.5" x14ac:dyDescent="0.3">
      <c r="A357" s="55">
        <f>IFERROR(RANK(B357,$B:$B,1),"")</f>
        <v>356</v>
      </c>
      <c r="B357" s="55">
        <f>IFERROR(SEARCH(Darbiniek!$C$2,C357)+ROW()/10000,IFERROR(SEARCH(Darbiniek!$C$2,D357)+ROW()/10000,IFERROR(SEARCH(Darbiniek!$C$2,F357)+ROW()/10000,IFERROR(SEARCH(Darbiniek!$C$2,H357)+ROW()/10000,IFERROR(SEARCH(Darbiniek!$C$2,J357)+ROW()/10000,IFERROR(SEARCH(Darbiniek!$C$2,G357)+ROW()/10000,""))))))</f>
        <v>1.0357000000000001</v>
      </c>
      <c r="C357" s="50" t="s">
        <v>80</v>
      </c>
      <c r="D357" s="50" t="s">
        <v>265</v>
      </c>
      <c r="E357" s="56">
        <v>119</v>
      </c>
      <c r="F357" s="57" t="s">
        <v>343</v>
      </c>
      <c r="G357" s="50"/>
      <c r="H357" s="50" t="s">
        <v>551</v>
      </c>
      <c r="I357" s="89" t="s">
        <v>552</v>
      </c>
      <c r="J357" s="33">
        <v>67012352</v>
      </c>
      <c r="K357" s="38"/>
      <c r="L357" s="38"/>
      <c r="M357" s="38"/>
      <c r="N357" s="38"/>
      <c r="O357" s="38"/>
    </row>
    <row r="358" spans="1:15" ht="38.25" x14ac:dyDescent="0.2">
      <c r="A358" s="55">
        <f>IFERROR(RANK(B358,$B:$B,1),"")</f>
        <v>357</v>
      </c>
      <c r="B358" s="55">
        <f>IFERROR(SEARCH(Darbiniek!$C$2,C358)+ROW()/10000,IFERROR(SEARCH(Darbiniek!$C$2,D358)+ROW()/10000,IFERROR(SEARCH(Darbiniek!$C$2,F358)+ROW()/10000,IFERROR(SEARCH(Darbiniek!$C$2,H358)+ROW()/10000,IFERROR(SEARCH(Darbiniek!$C$2,J358)+ROW()/10000,IFERROR(SEARCH(Darbiniek!$C$2,G358)+ROW()/10000,""))))))</f>
        <v>1.0358000000000001</v>
      </c>
      <c r="C358" s="50" t="s">
        <v>80</v>
      </c>
      <c r="D358" s="50" t="s">
        <v>265</v>
      </c>
      <c r="E358" s="56">
        <v>110</v>
      </c>
      <c r="F358" s="57" t="s">
        <v>345</v>
      </c>
      <c r="G358" s="57" t="s">
        <v>335</v>
      </c>
      <c r="H358" s="50" t="s">
        <v>94</v>
      </c>
      <c r="I358" s="34" t="s">
        <v>95</v>
      </c>
      <c r="J358" s="33">
        <v>67105044</v>
      </c>
      <c r="K358" s="38"/>
      <c r="L358" s="38" t="s">
        <v>985</v>
      </c>
      <c r="M358" s="38"/>
      <c r="N358" s="38" t="s">
        <v>986</v>
      </c>
      <c r="O358" s="38"/>
    </row>
    <row r="359" spans="1:15" ht="38.25" x14ac:dyDescent="0.2">
      <c r="A359" s="55">
        <f>IFERROR(RANK(B359,$B:$B,1),"")</f>
        <v>358</v>
      </c>
      <c r="B359" s="55">
        <f>IFERROR(SEARCH(Darbiniek!$C$2,C359)+ROW()/10000,IFERROR(SEARCH(Darbiniek!$C$2,D359)+ROW()/10000,IFERROR(SEARCH(Darbiniek!$C$2,F359)+ROW()/10000,IFERROR(SEARCH(Darbiniek!$C$2,H359)+ROW()/10000,IFERROR(SEARCH(Darbiniek!$C$2,J359)+ROW()/10000,IFERROR(SEARCH(Darbiniek!$C$2,G359)+ROW()/10000,""))))))</f>
        <v>1.0359</v>
      </c>
      <c r="C359" s="50" t="s">
        <v>80</v>
      </c>
      <c r="D359" s="50" t="s">
        <v>265</v>
      </c>
      <c r="E359" s="56">
        <v>110</v>
      </c>
      <c r="F359" s="57" t="s">
        <v>345</v>
      </c>
      <c r="G359" s="57" t="s">
        <v>336</v>
      </c>
      <c r="H359" s="50" t="s">
        <v>96</v>
      </c>
      <c r="I359" s="34" t="s">
        <v>97</v>
      </c>
      <c r="J359" s="33">
        <v>67105045</v>
      </c>
      <c r="K359" s="38"/>
      <c r="L359" s="38" t="s">
        <v>985</v>
      </c>
      <c r="M359" s="38"/>
      <c r="N359" s="38" t="s">
        <v>986</v>
      </c>
      <c r="O359" s="38"/>
    </row>
    <row r="360" spans="1:15" x14ac:dyDescent="0.2">
      <c r="A360" s="55">
        <f>IFERROR(RANK(B360,$B:$B,1),"")</f>
        <v>359</v>
      </c>
      <c r="B360" s="55">
        <f>IFERROR(SEARCH(Darbiniek!$C$2,C360)+ROW()/10000,IFERROR(SEARCH(Darbiniek!$C$2,D360)+ROW()/10000,IFERROR(SEARCH(Darbiniek!$C$2,F360)+ROW()/10000,IFERROR(SEARCH(Darbiniek!$C$2,H360)+ROW()/10000,IFERROR(SEARCH(Darbiniek!$C$2,J360)+ROW()/10000,IFERROR(SEARCH(Darbiniek!$C$2,G360)+ROW()/10000,""))))))</f>
        <v>1.036</v>
      </c>
      <c r="C360" s="50" t="s">
        <v>264</v>
      </c>
      <c r="D360" s="50" t="s">
        <v>402</v>
      </c>
      <c r="E360" s="56">
        <v>309</v>
      </c>
      <c r="F360" s="57" t="s">
        <v>16</v>
      </c>
      <c r="G360" s="50"/>
      <c r="H360" s="50" t="s">
        <v>249</v>
      </c>
      <c r="I360" s="34" t="s">
        <v>514</v>
      </c>
      <c r="J360" s="33">
        <v>67012106</v>
      </c>
      <c r="K360" s="38" t="s">
        <v>283</v>
      </c>
      <c r="L360" s="38"/>
      <c r="M360" s="38"/>
      <c r="N360" s="38"/>
      <c r="O360" s="38"/>
    </row>
    <row r="361" spans="1:15" x14ac:dyDescent="0.2">
      <c r="A361" s="55">
        <f>IFERROR(RANK(B361,$B:$B,1),"")</f>
        <v>360</v>
      </c>
      <c r="B361" s="55">
        <f>IFERROR(SEARCH(Darbiniek!$C$2,C361)+ROW()/10000,IFERROR(SEARCH(Darbiniek!$C$2,D361)+ROW()/10000,IFERROR(SEARCH(Darbiniek!$C$2,F361)+ROW()/10000,IFERROR(SEARCH(Darbiniek!$C$2,H361)+ROW()/10000,IFERROR(SEARCH(Darbiniek!$C$2,J361)+ROW()/10000,IFERROR(SEARCH(Darbiniek!$C$2,G361)+ROW()/10000,""))))))</f>
        <v>1.0361</v>
      </c>
      <c r="C361" s="50" t="s">
        <v>264</v>
      </c>
      <c r="D361" s="50" t="s">
        <v>402</v>
      </c>
      <c r="E361" s="56">
        <v>305</v>
      </c>
      <c r="F361" s="57" t="s">
        <v>374</v>
      </c>
      <c r="G361" s="50"/>
      <c r="H361" s="50"/>
      <c r="I361" s="34"/>
      <c r="J361" s="33">
        <v>67037163</v>
      </c>
      <c r="K361" s="38"/>
      <c r="L361" s="38"/>
      <c r="M361" s="38"/>
      <c r="N361" s="38"/>
      <c r="O361" s="38"/>
    </row>
    <row r="362" spans="1:15" ht="39.75" x14ac:dyDescent="0.3">
      <c r="A362" s="55">
        <f>IFERROR(RANK(B362,$B:$B,1),"")</f>
        <v>361</v>
      </c>
      <c r="B362" s="55">
        <f>IFERROR(SEARCH(Darbiniek!$C$2,C362)+ROW()/10000,IFERROR(SEARCH(Darbiniek!$C$2,D362)+ROW()/10000,IFERROR(SEARCH(Darbiniek!$C$2,F362)+ROW()/10000,IFERROR(SEARCH(Darbiniek!$C$2,H362)+ROW()/10000,IFERROR(SEARCH(Darbiniek!$C$2,J362)+ROW()/10000,IFERROR(SEARCH(Darbiniek!$C$2,G362)+ROW()/10000,""))))))</f>
        <v>1.0362</v>
      </c>
      <c r="C362" s="50" t="s">
        <v>264</v>
      </c>
      <c r="D362" s="50" t="s">
        <v>402</v>
      </c>
      <c r="E362" s="56">
        <v>214</v>
      </c>
      <c r="F362" s="57" t="s">
        <v>116</v>
      </c>
      <c r="G362" s="50"/>
      <c r="H362" s="50" t="s">
        <v>910</v>
      </c>
      <c r="I362" s="89" t="s">
        <v>911</v>
      </c>
      <c r="J362" s="33">
        <v>67037972</v>
      </c>
      <c r="K362" s="38" t="s">
        <v>976</v>
      </c>
      <c r="L362" s="38"/>
      <c r="M362" s="38"/>
      <c r="N362" s="38" t="s">
        <v>981</v>
      </c>
      <c r="O362" s="38"/>
    </row>
    <row r="363" spans="1:15" ht="39.75" x14ac:dyDescent="0.3">
      <c r="A363" s="55">
        <f>IFERROR(RANK(B363,$B:$B,1),"")</f>
        <v>362</v>
      </c>
      <c r="B363" s="55">
        <f>IFERROR(SEARCH(Darbiniek!$C$2,C363)+ROW()/10000,IFERROR(SEARCH(Darbiniek!$C$2,D363)+ROW()/10000,IFERROR(SEARCH(Darbiniek!$C$2,F363)+ROW()/10000,IFERROR(SEARCH(Darbiniek!$C$2,H363)+ROW()/10000,IFERROR(SEARCH(Darbiniek!$C$2,J363)+ROW()/10000,IFERROR(SEARCH(Darbiniek!$C$2,G363)+ROW()/10000,""))))))</f>
        <v>1.0363</v>
      </c>
      <c r="C363" s="50" t="s">
        <v>264</v>
      </c>
      <c r="D363" s="50" t="s">
        <v>402</v>
      </c>
      <c r="E363" s="56">
        <v>214</v>
      </c>
      <c r="F363" s="57" t="s">
        <v>116</v>
      </c>
      <c r="G363" s="50"/>
      <c r="H363" s="50" t="s">
        <v>757</v>
      </c>
      <c r="I363" s="89" t="s">
        <v>758</v>
      </c>
      <c r="J363" s="33">
        <v>67026640</v>
      </c>
      <c r="K363" s="38" t="s">
        <v>976</v>
      </c>
      <c r="L363" s="38"/>
      <c r="M363" s="38"/>
      <c r="N363" s="38" t="s">
        <v>981</v>
      </c>
      <c r="O363" s="38"/>
    </row>
    <row r="364" spans="1:15" ht="38.25" x14ac:dyDescent="0.2">
      <c r="A364" s="55">
        <f>IFERROR(RANK(B364,$B:$B,1),"")</f>
        <v>363</v>
      </c>
      <c r="B364" s="55">
        <f>IFERROR(SEARCH(Darbiniek!$C$2,C364)+ROW()/10000,IFERROR(SEARCH(Darbiniek!$C$2,D364)+ROW()/10000,IFERROR(SEARCH(Darbiniek!$C$2,F364)+ROW()/10000,IFERROR(SEARCH(Darbiniek!$C$2,H364)+ROW()/10000,IFERROR(SEARCH(Darbiniek!$C$2,J364)+ROW()/10000,IFERROR(SEARCH(Darbiniek!$C$2,G364)+ROW()/10000,""))))))</f>
        <v>1.0364</v>
      </c>
      <c r="C364" s="50" t="s">
        <v>332</v>
      </c>
      <c r="D364" s="50" t="s">
        <v>275</v>
      </c>
      <c r="E364" s="56">
        <v>21</v>
      </c>
      <c r="F364" s="57" t="s">
        <v>618</v>
      </c>
      <c r="G364" s="50" t="s">
        <v>292</v>
      </c>
      <c r="H364" s="50" t="s">
        <v>212</v>
      </c>
      <c r="I364" s="34" t="s">
        <v>213</v>
      </c>
      <c r="J364" s="33">
        <v>67181571</v>
      </c>
      <c r="K364" s="38" t="s">
        <v>976</v>
      </c>
      <c r="L364" s="38"/>
      <c r="M364" s="38"/>
      <c r="N364" s="38" t="s">
        <v>981</v>
      </c>
      <c r="O364" s="38"/>
    </row>
    <row r="365" spans="1:15" ht="38.25" x14ac:dyDescent="0.2">
      <c r="A365" s="55">
        <f>IFERROR(RANK(B365,$B:$B,1),"")</f>
        <v>364</v>
      </c>
      <c r="B365" s="55">
        <f>IFERROR(SEARCH(Darbiniek!$C$2,C365)+ROW()/10000,IFERROR(SEARCH(Darbiniek!$C$2,D365)+ROW()/10000,IFERROR(SEARCH(Darbiniek!$C$2,F365)+ROW()/10000,IFERROR(SEARCH(Darbiniek!$C$2,H365)+ROW()/10000,IFERROR(SEARCH(Darbiniek!$C$2,J365)+ROW()/10000,IFERROR(SEARCH(Darbiniek!$C$2,G365)+ROW()/10000,""))))))</f>
        <v>1.0365</v>
      </c>
      <c r="C365" s="50" t="s">
        <v>332</v>
      </c>
      <c r="D365" s="50" t="s">
        <v>276</v>
      </c>
      <c r="E365" s="56">
        <v>1</v>
      </c>
      <c r="F365" s="57" t="s">
        <v>618</v>
      </c>
      <c r="G365" s="50" t="s">
        <v>291</v>
      </c>
      <c r="H365" s="50" t="s">
        <v>200</v>
      </c>
      <c r="I365" s="34" t="s">
        <v>201</v>
      </c>
      <c r="J365" s="33">
        <v>67037952</v>
      </c>
      <c r="K365" s="38" t="s">
        <v>976</v>
      </c>
      <c r="L365" s="38"/>
      <c r="M365" s="38"/>
      <c r="N365" s="38" t="s">
        <v>981</v>
      </c>
      <c r="O365" s="38"/>
    </row>
    <row r="366" spans="1:15" ht="25.5" x14ac:dyDescent="0.2">
      <c r="A366" s="55">
        <f>IFERROR(RANK(B366,$B:$B,1),"")</f>
        <v>365</v>
      </c>
      <c r="B366" s="55">
        <f>IFERROR(SEARCH(Darbiniek!$C$2,C366)+ROW()/10000,IFERROR(SEARCH(Darbiniek!$C$2,D366)+ROW()/10000,IFERROR(SEARCH(Darbiniek!$C$2,F366)+ROW()/10000,IFERROR(SEARCH(Darbiniek!$C$2,H366)+ROW()/10000,IFERROR(SEARCH(Darbiniek!$C$2,J366)+ROW()/10000,IFERROR(SEARCH(Darbiniek!$C$2,G366)+ROW()/10000,""))))))</f>
        <v>1.0366</v>
      </c>
      <c r="C366" s="50" t="s">
        <v>332</v>
      </c>
      <c r="D366" s="50" t="s">
        <v>275</v>
      </c>
      <c r="E366" s="56">
        <v>3</v>
      </c>
      <c r="F366" s="57" t="s">
        <v>112</v>
      </c>
      <c r="G366" s="50"/>
      <c r="H366" s="50" t="s">
        <v>356</v>
      </c>
      <c r="I366" s="34" t="s">
        <v>357</v>
      </c>
      <c r="J366" s="33">
        <v>67181573</v>
      </c>
      <c r="K366" s="38" t="s">
        <v>536</v>
      </c>
      <c r="L366" s="38"/>
      <c r="M366" s="38"/>
      <c r="N366" s="38"/>
      <c r="O366" s="38"/>
    </row>
    <row r="367" spans="1:15" ht="76.5" x14ac:dyDescent="0.2">
      <c r="A367" s="55">
        <f>IFERROR(RANK(B367,$B:$B,1),"")</f>
        <v>366</v>
      </c>
      <c r="B367" s="55">
        <f>IFERROR(SEARCH(Darbiniek!$C$2,C367)+ROW()/10000,IFERROR(SEARCH(Darbiniek!$C$2,D367)+ROW()/10000,IFERROR(SEARCH(Darbiniek!$C$2,F367)+ROW()/10000,IFERROR(SEARCH(Darbiniek!$C$2,H367)+ROW()/10000,IFERROR(SEARCH(Darbiniek!$C$2,J367)+ROW()/10000,IFERROR(SEARCH(Darbiniek!$C$2,G367)+ROW()/10000,""))))))</f>
        <v>1.0367</v>
      </c>
      <c r="C367" s="50" t="s">
        <v>332</v>
      </c>
      <c r="D367" s="50" t="s">
        <v>276</v>
      </c>
      <c r="E367" s="56">
        <v>3</v>
      </c>
      <c r="F367" s="96" t="s">
        <v>593</v>
      </c>
      <c r="G367" s="50" t="s">
        <v>293</v>
      </c>
      <c r="H367" s="50" t="s">
        <v>706</v>
      </c>
      <c r="I367" s="34" t="s">
        <v>707</v>
      </c>
      <c r="J367" s="33">
        <v>67181577</v>
      </c>
      <c r="K367" s="38" t="s">
        <v>988</v>
      </c>
      <c r="L367" s="38" t="s">
        <v>989</v>
      </c>
      <c r="M367" s="38" t="s">
        <v>989</v>
      </c>
      <c r="N367" s="38" t="s">
        <v>989</v>
      </c>
      <c r="O367" s="38" t="s">
        <v>990</v>
      </c>
    </row>
    <row r="368" spans="1:15" ht="76.5" x14ac:dyDescent="0.2">
      <c r="A368" s="55">
        <f>IFERROR(RANK(B368,$B:$B,1),"")</f>
        <v>367</v>
      </c>
      <c r="B368" s="55">
        <f>IFERROR(SEARCH(Darbiniek!$C$2,C368)+ROW()/10000,IFERROR(SEARCH(Darbiniek!$C$2,D368)+ROW()/10000,IFERROR(SEARCH(Darbiniek!$C$2,F368)+ROW()/10000,IFERROR(SEARCH(Darbiniek!$C$2,H368)+ROW()/10000,IFERROR(SEARCH(Darbiniek!$C$2,J368)+ROW()/10000,IFERROR(SEARCH(Darbiniek!$C$2,G368)+ROW()/10000,""))))))</f>
        <v>1.0367999999999999</v>
      </c>
      <c r="C368" s="50" t="s">
        <v>332</v>
      </c>
      <c r="D368" s="50" t="s">
        <v>275</v>
      </c>
      <c r="E368" s="56">
        <v>6</v>
      </c>
      <c r="F368" s="57" t="s">
        <v>641</v>
      </c>
      <c r="G368" s="50" t="s">
        <v>293</v>
      </c>
      <c r="H368" s="50" t="s">
        <v>700</v>
      </c>
      <c r="I368" s="34" t="s">
        <v>701</v>
      </c>
      <c r="J368" s="52">
        <v>67181532</v>
      </c>
      <c r="K368" s="38" t="s">
        <v>988</v>
      </c>
      <c r="L368" s="38" t="s">
        <v>989</v>
      </c>
      <c r="M368" s="38" t="s">
        <v>989</v>
      </c>
      <c r="N368" s="38" t="s">
        <v>989</v>
      </c>
      <c r="O368" s="38" t="s">
        <v>990</v>
      </c>
    </row>
    <row r="369" spans="1:15" ht="39.75" x14ac:dyDescent="0.3">
      <c r="A369" s="55">
        <f>IFERROR(RANK(B369,$B:$B,1),"")</f>
        <v>368</v>
      </c>
      <c r="B369" s="55">
        <f>IFERROR(SEARCH(Darbiniek!$C$2,C369)+ROW()/10000,IFERROR(SEARCH(Darbiniek!$C$2,D369)+ROW()/10000,IFERROR(SEARCH(Darbiniek!$C$2,F369)+ROW()/10000,IFERROR(SEARCH(Darbiniek!$C$2,H369)+ROW()/10000,IFERROR(SEARCH(Darbiniek!$C$2,J369)+ROW()/10000,IFERROR(SEARCH(Darbiniek!$C$2,G369)+ROW()/10000,""))))))</f>
        <v>1.0368999999999999</v>
      </c>
      <c r="C369" s="50" t="s">
        <v>332</v>
      </c>
      <c r="D369" s="50" t="s">
        <v>275</v>
      </c>
      <c r="E369" s="56">
        <v>8</v>
      </c>
      <c r="F369" s="57" t="s">
        <v>733</v>
      </c>
      <c r="G369" s="50" t="s">
        <v>293</v>
      </c>
      <c r="H369" s="50" t="s">
        <v>763</v>
      </c>
      <c r="I369" s="89" t="s">
        <v>764</v>
      </c>
      <c r="J369" s="33">
        <v>67181621</v>
      </c>
      <c r="K369" s="38" t="s">
        <v>536</v>
      </c>
      <c r="L369" s="38" t="s">
        <v>979</v>
      </c>
      <c r="M369" s="38"/>
      <c r="N369" s="38" t="s">
        <v>987</v>
      </c>
      <c r="O369" s="38"/>
    </row>
    <row r="370" spans="1:15" ht="27" x14ac:dyDescent="0.3">
      <c r="A370" s="55">
        <f>IFERROR(RANK(B370,$B:$B,1),"")</f>
        <v>369</v>
      </c>
      <c r="B370" s="55">
        <f>IFERROR(SEARCH(Darbiniek!$C$2,C370)+ROW()/10000,IFERROR(SEARCH(Darbiniek!$C$2,D370)+ROW()/10000,IFERROR(SEARCH(Darbiniek!$C$2,F370)+ROW()/10000,IFERROR(SEARCH(Darbiniek!$C$2,H370)+ROW()/10000,IFERROR(SEARCH(Darbiniek!$C$2,J370)+ROW()/10000,IFERROR(SEARCH(Darbiniek!$C$2,G370)+ROW()/10000,""))))))</f>
        <v>1.0369999999999999</v>
      </c>
      <c r="C370" s="50" t="s">
        <v>332</v>
      </c>
      <c r="D370" s="50" t="s">
        <v>275</v>
      </c>
      <c r="E370" s="56">
        <v>25</v>
      </c>
      <c r="F370" s="57" t="s">
        <v>702</v>
      </c>
      <c r="G370" s="50" t="s">
        <v>292</v>
      </c>
      <c r="H370" s="50" t="s">
        <v>876</v>
      </c>
      <c r="I370" s="89" t="s">
        <v>877</v>
      </c>
      <c r="J370" s="33">
        <v>67181611</v>
      </c>
      <c r="K370" s="38" t="s">
        <v>284</v>
      </c>
      <c r="L370" s="38"/>
      <c r="M370" s="38"/>
      <c r="N370" s="38" t="s">
        <v>524</v>
      </c>
      <c r="O370" s="38"/>
    </row>
    <row r="371" spans="1:15" ht="16.5" x14ac:dyDescent="0.3">
      <c r="A371" s="55">
        <f>IFERROR(RANK(B371,$B:$B,1),"")</f>
        <v>370</v>
      </c>
      <c r="B371" s="55">
        <f>IFERROR(SEARCH(Darbiniek!$C$2,C371)+ROW()/10000,IFERROR(SEARCH(Darbiniek!$C$2,D371)+ROW()/10000,IFERROR(SEARCH(Darbiniek!$C$2,F371)+ROW()/10000,IFERROR(SEARCH(Darbiniek!$C$2,H371)+ROW()/10000,IFERROR(SEARCH(Darbiniek!$C$2,J371)+ROW()/10000,IFERROR(SEARCH(Darbiniek!$C$2,G371)+ROW()/10000,""))))))</f>
        <v>1.0370999999999999</v>
      </c>
      <c r="C371" s="50" t="s">
        <v>332</v>
      </c>
      <c r="D371" s="50" t="s">
        <v>275</v>
      </c>
      <c r="E371" s="56" t="s">
        <v>289</v>
      </c>
      <c r="F371" s="57" t="s">
        <v>45</v>
      </c>
      <c r="G371" s="50"/>
      <c r="H371" s="50" t="s">
        <v>965</v>
      </c>
      <c r="I371" s="89" t="s">
        <v>966</v>
      </c>
      <c r="J371" s="33"/>
      <c r="K371" s="38"/>
      <c r="L371" s="38"/>
      <c r="M371" s="38"/>
      <c r="N371" s="38"/>
      <c r="O371" s="38"/>
    </row>
    <row r="372" spans="1:15" ht="38.25" x14ac:dyDescent="0.2">
      <c r="A372" s="55">
        <f>IFERROR(RANK(B372,$B:$B,1),"")</f>
        <v>371</v>
      </c>
      <c r="B372" s="55">
        <f>IFERROR(SEARCH(Darbiniek!$C$2,C372)+ROW()/10000,IFERROR(SEARCH(Darbiniek!$C$2,D372)+ROW()/10000,IFERROR(SEARCH(Darbiniek!$C$2,F372)+ROW()/10000,IFERROR(SEARCH(Darbiniek!$C$2,H372)+ROW()/10000,IFERROR(SEARCH(Darbiniek!$C$2,J372)+ROW()/10000,IFERROR(SEARCH(Darbiniek!$C$2,G372)+ROW()/10000,""))))))</f>
        <v>1.0371999999999999</v>
      </c>
      <c r="C372" s="50" t="s">
        <v>332</v>
      </c>
      <c r="D372" s="50" t="s">
        <v>275</v>
      </c>
      <c r="E372" s="56">
        <v>22</v>
      </c>
      <c r="F372" s="57" t="s">
        <v>612</v>
      </c>
      <c r="G372" s="50" t="s">
        <v>292</v>
      </c>
      <c r="H372" s="21" t="s">
        <v>189</v>
      </c>
      <c r="I372" s="79" t="s">
        <v>190</v>
      </c>
      <c r="J372" s="33">
        <v>67105424</v>
      </c>
      <c r="K372" s="38" t="s">
        <v>976</v>
      </c>
      <c r="L372" s="38"/>
      <c r="M372" s="38"/>
      <c r="N372" s="38" t="s">
        <v>981</v>
      </c>
      <c r="O372" s="38"/>
    </row>
    <row r="373" spans="1:15" ht="38.25" x14ac:dyDescent="0.2">
      <c r="A373" s="55">
        <f>IFERROR(RANK(B373,$B:$B,1),"")</f>
        <v>372</v>
      </c>
      <c r="B373" s="55">
        <f>IFERROR(SEARCH(Darbiniek!$C$2,C373)+ROW()/10000,IFERROR(SEARCH(Darbiniek!$C$2,D373)+ROW()/10000,IFERROR(SEARCH(Darbiniek!$C$2,F373)+ROW()/10000,IFERROR(SEARCH(Darbiniek!$C$2,H373)+ROW()/10000,IFERROR(SEARCH(Darbiniek!$C$2,J373)+ROW()/10000,IFERROR(SEARCH(Darbiniek!$C$2,G373)+ROW()/10000,""))))))</f>
        <v>1.0373000000000001</v>
      </c>
      <c r="C373" s="50" t="s">
        <v>332</v>
      </c>
      <c r="D373" s="50" t="s">
        <v>275</v>
      </c>
      <c r="E373" s="56">
        <v>25</v>
      </c>
      <c r="F373" s="57" t="s">
        <v>612</v>
      </c>
      <c r="G373" s="50" t="s">
        <v>292</v>
      </c>
      <c r="H373" s="50" t="s">
        <v>187</v>
      </c>
      <c r="I373" s="34" t="s">
        <v>188</v>
      </c>
      <c r="J373" s="33">
        <v>67181610</v>
      </c>
      <c r="K373" s="38" t="s">
        <v>976</v>
      </c>
      <c r="L373" s="38"/>
      <c r="M373" s="38"/>
      <c r="N373" s="38" t="s">
        <v>981</v>
      </c>
      <c r="O373" s="38"/>
    </row>
    <row r="374" spans="1:15" ht="38.25" x14ac:dyDescent="0.2">
      <c r="A374" s="55">
        <f>IFERROR(RANK(B374,$B:$B,1),"")</f>
        <v>373</v>
      </c>
      <c r="B374" s="55">
        <f>IFERROR(SEARCH(Darbiniek!$C$2,C374)+ROW()/10000,IFERROR(SEARCH(Darbiniek!$C$2,D374)+ROW()/10000,IFERROR(SEARCH(Darbiniek!$C$2,F374)+ROW()/10000,IFERROR(SEARCH(Darbiniek!$C$2,H374)+ROW()/10000,IFERROR(SEARCH(Darbiniek!$C$2,J374)+ROW()/10000,IFERROR(SEARCH(Darbiniek!$C$2,G374)+ROW()/10000,""))))))</f>
        <v>1.0374000000000001</v>
      </c>
      <c r="C374" s="50" t="s">
        <v>332</v>
      </c>
      <c r="D374" s="50" t="s">
        <v>275</v>
      </c>
      <c r="E374" s="56">
        <v>22</v>
      </c>
      <c r="F374" s="57" t="s">
        <v>612</v>
      </c>
      <c r="G374" s="50" t="s">
        <v>292</v>
      </c>
      <c r="H374" s="50" t="s">
        <v>897</v>
      </c>
      <c r="I374" s="34" t="s">
        <v>898</v>
      </c>
      <c r="J374" s="33">
        <v>67181613</v>
      </c>
      <c r="K374" s="38" t="s">
        <v>976</v>
      </c>
      <c r="L374" s="38"/>
      <c r="M374" s="38"/>
      <c r="N374" s="38" t="s">
        <v>981</v>
      </c>
      <c r="O374" s="38"/>
    </row>
    <row r="375" spans="1:15" ht="38.25" x14ac:dyDescent="0.2">
      <c r="A375" s="55">
        <f>IFERROR(RANK(B375,$B:$B,1),"")</f>
        <v>374</v>
      </c>
      <c r="B375" s="55">
        <f>IFERROR(SEARCH(Darbiniek!$C$2,C375)+ROW()/10000,IFERROR(SEARCH(Darbiniek!$C$2,D375)+ROW()/10000,IFERROR(SEARCH(Darbiniek!$C$2,F375)+ROW()/10000,IFERROR(SEARCH(Darbiniek!$C$2,H375)+ROW()/10000,IFERROR(SEARCH(Darbiniek!$C$2,J375)+ROW()/10000,IFERROR(SEARCH(Darbiniek!$C$2,G375)+ROW()/10000,""))))))</f>
        <v>1.0375000000000001</v>
      </c>
      <c r="C375" s="50" t="s">
        <v>332</v>
      </c>
      <c r="D375" s="50" t="s">
        <v>275</v>
      </c>
      <c r="E375" s="56">
        <v>20</v>
      </c>
      <c r="F375" s="57" t="s">
        <v>612</v>
      </c>
      <c r="G375" s="50" t="s">
        <v>292</v>
      </c>
      <c r="H375" s="50" t="s">
        <v>899</v>
      </c>
      <c r="I375" s="34" t="s">
        <v>900</v>
      </c>
      <c r="J375" s="33">
        <v>67012131</v>
      </c>
      <c r="K375" s="38" t="s">
        <v>976</v>
      </c>
      <c r="L375" s="38"/>
      <c r="M375" s="38"/>
      <c r="N375" s="38" t="s">
        <v>981</v>
      </c>
      <c r="O375" s="38"/>
    </row>
    <row r="376" spans="1:15" ht="38.25" x14ac:dyDescent="0.2">
      <c r="A376" s="55">
        <f>IFERROR(RANK(B376,$B:$B,1),"")</f>
        <v>375</v>
      </c>
      <c r="B376" s="55">
        <f>IFERROR(SEARCH(Darbiniek!$C$2,C376)+ROW()/10000,IFERROR(SEARCH(Darbiniek!$C$2,D376)+ROW()/10000,IFERROR(SEARCH(Darbiniek!$C$2,F376)+ROW()/10000,IFERROR(SEARCH(Darbiniek!$C$2,H376)+ROW()/10000,IFERROR(SEARCH(Darbiniek!$C$2,J376)+ROW()/10000,IFERROR(SEARCH(Darbiniek!$C$2,G376)+ROW()/10000,""))))))</f>
        <v>1.0376000000000001</v>
      </c>
      <c r="C376" s="50" t="s">
        <v>332</v>
      </c>
      <c r="D376" s="50" t="s">
        <v>275</v>
      </c>
      <c r="E376" s="56">
        <v>20</v>
      </c>
      <c r="F376" s="57" t="s">
        <v>612</v>
      </c>
      <c r="G376" s="50" t="s">
        <v>292</v>
      </c>
      <c r="H376" s="21" t="s">
        <v>777</v>
      </c>
      <c r="I376" s="79" t="s">
        <v>778</v>
      </c>
      <c r="J376" s="33">
        <v>67181609</v>
      </c>
      <c r="K376" s="38" t="s">
        <v>976</v>
      </c>
      <c r="L376" s="38"/>
      <c r="M376" s="38"/>
      <c r="N376" s="38" t="s">
        <v>981</v>
      </c>
      <c r="O376" s="38"/>
    </row>
    <row r="377" spans="1:15" ht="38.25" x14ac:dyDescent="0.2">
      <c r="A377" s="55">
        <f>IFERROR(RANK(B377,$B:$B,1),"")</f>
        <v>376</v>
      </c>
      <c r="B377" s="55">
        <f>IFERROR(SEARCH(Darbiniek!$C$2,C377)+ROW()/10000,IFERROR(SEARCH(Darbiniek!$C$2,D377)+ROW()/10000,IFERROR(SEARCH(Darbiniek!$C$2,F377)+ROW()/10000,IFERROR(SEARCH(Darbiniek!$C$2,H377)+ROW()/10000,IFERROR(SEARCH(Darbiniek!$C$2,J377)+ROW()/10000,IFERROR(SEARCH(Darbiniek!$C$2,G377)+ROW()/10000,""))))))</f>
        <v>1.0377000000000001</v>
      </c>
      <c r="C377" s="50" t="s">
        <v>332</v>
      </c>
      <c r="D377" s="50" t="s">
        <v>275</v>
      </c>
      <c r="E377" s="56">
        <v>7</v>
      </c>
      <c r="F377" s="57" t="s">
        <v>612</v>
      </c>
      <c r="G377" s="50" t="s">
        <v>292</v>
      </c>
      <c r="H377" s="50" t="s">
        <v>206</v>
      </c>
      <c r="I377" s="34" t="s">
        <v>207</v>
      </c>
      <c r="J377" s="33">
        <v>67105536</v>
      </c>
      <c r="K377" s="38" t="s">
        <v>976</v>
      </c>
      <c r="L377" s="38"/>
      <c r="M377" s="38"/>
      <c r="N377" s="38" t="s">
        <v>981</v>
      </c>
      <c r="O377" s="38"/>
    </row>
    <row r="378" spans="1:15" ht="39.75" x14ac:dyDescent="0.3">
      <c r="A378" s="55">
        <f>IFERROR(RANK(B378,$B:$B,1),"")</f>
        <v>377</v>
      </c>
      <c r="B378" s="55">
        <f>IFERROR(SEARCH(Darbiniek!$C$2,C378)+ROW()/10000,IFERROR(SEARCH(Darbiniek!$C$2,D378)+ROW()/10000,IFERROR(SEARCH(Darbiniek!$C$2,F378)+ROW()/10000,IFERROR(SEARCH(Darbiniek!$C$2,H378)+ROW()/10000,IFERROR(SEARCH(Darbiniek!$C$2,J378)+ROW()/10000,IFERROR(SEARCH(Darbiniek!$C$2,G378)+ROW()/10000,""))))))</f>
        <v>1.0378000000000001</v>
      </c>
      <c r="C378" s="50" t="s">
        <v>332</v>
      </c>
      <c r="D378" s="50" t="s">
        <v>275</v>
      </c>
      <c r="E378" s="56">
        <v>20</v>
      </c>
      <c r="F378" s="57" t="s">
        <v>612</v>
      </c>
      <c r="G378" s="50" t="s">
        <v>292</v>
      </c>
      <c r="H378" s="50" t="s">
        <v>783</v>
      </c>
      <c r="I378" s="89" t="s">
        <v>784</v>
      </c>
      <c r="J378" s="33">
        <v>67037666</v>
      </c>
      <c r="K378" s="38" t="s">
        <v>976</v>
      </c>
      <c r="L378" s="38"/>
      <c r="M378" s="38"/>
      <c r="N378" s="38" t="s">
        <v>981</v>
      </c>
      <c r="O378" s="38"/>
    </row>
    <row r="379" spans="1:15" ht="38.25" x14ac:dyDescent="0.2">
      <c r="A379" s="55">
        <f>IFERROR(RANK(B379,$B:$B,1),"")</f>
        <v>378</v>
      </c>
      <c r="B379" s="55">
        <f>IFERROR(SEARCH(Darbiniek!$C$2,C379)+ROW()/10000,IFERROR(SEARCH(Darbiniek!$C$2,D379)+ROW()/10000,IFERROR(SEARCH(Darbiniek!$C$2,F379)+ROW()/10000,IFERROR(SEARCH(Darbiniek!$C$2,H379)+ROW()/10000,IFERROR(SEARCH(Darbiniek!$C$2,J379)+ROW()/10000,IFERROR(SEARCH(Darbiniek!$C$2,G379)+ROW()/10000,""))))))</f>
        <v>1.0379</v>
      </c>
      <c r="C379" s="50" t="s">
        <v>332</v>
      </c>
      <c r="D379" s="50" t="s">
        <v>275</v>
      </c>
      <c r="E379" s="56">
        <v>7</v>
      </c>
      <c r="F379" s="57" t="s">
        <v>612</v>
      </c>
      <c r="G379" s="50" t="s">
        <v>292</v>
      </c>
      <c r="H379" s="50" t="s">
        <v>417</v>
      </c>
      <c r="I379" s="34" t="s">
        <v>418</v>
      </c>
      <c r="J379" s="33">
        <v>67012203</v>
      </c>
      <c r="K379" s="38" t="s">
        <v>976</v>
      </c>
      <c r="L379" s="38"/>
      <c r="M379" s="38"/>
      <c r="N379" s="38" t="s">
        <v>981</v>
      </c>
      <c r="O379" s="38"/>
    </row>
    <row r="380" spans="1:15" ht="38.25" x14ac:dyDescent="0.2">
      <c r="A380" s="55">
        <f>IFERROR(RANK(B380,$B:$B,1),"")</f>
        <v>379</v>
      </c>
      <c r="B380" s="55">
        <f>IFERROR(SEARCH(Darbiniek!$C$2,C380)+ROW()/10000,IFERROR(SEARCH(Darbiniek!$C$2,D380)+ROW()/10000,IFERROR(SEARCH(Darbiniek!$C$2,F380)+ROW()/10000,IFERROR(SEARCH(Darbiniek!$C$2,H380)+ROW()/10000,IFERROR(SEARCH(Darbiniek!$C$2,J380)+ROW()/10000,IFERROR(SEARCH(Darbiniek!$C$2,G380)+ROW()/10000,""))))))</f>
        <v>1.038</v>
      </c>
      <c r="C380" s="50" t="s">
        <v>332</v>
      </c>
      <c r="D380" s="50" t="s">
        <v>275</v>
      </c>
      <c r="E380" s="56">
        <v>22</v>
      </c>
      <c r="F380" s="57" t="s">
        <v>612</v>
      </c>
      <c r="G380" s="50" t="s">
        <v>292</v>
      </c>
      <c r="H380" s="50"/>
      <c r="I380" s="34"/>
      <c r="J380" s="33"/>
      <c r="K380" s="38" t="s">
        <v>976</v>
      </c>
      <c r="L380" s="38"/>
      <c r="M380" s="38"/>
      <c r="N380" s="38" t="s">
        <v>981</v>
      </c>
      <c r="O380" s="38"/>
    </row>
    <row r="381" spans="1:15" ht="38.25" x14ac:dyDescent="0.2">
      <c r="A381" s="55">
        <f>IFERROR(RANK(B381,$B:$B,1),"")</f>
        <v>380</v>
      </c>
      <c r="B381" s="55">
        <f>IFERROR(SEARCH(Darbiniek!$C$2,C381)+ROW()/10000,IFERROR(SEARCH(Darbiniek!$C$2,D381)+ROW()/10000,IFERROR(SEARCH(Darbiniek!$C$2,F381)+ROW()/10000,IFERROR(SEARCH(Darbiniek!$C$2,H381)+ROW()/10000,IFERROR(SEARCH(Darbiniek!$C$2,J381)+ROW()/10000,IFERROR(SEARCH(Darbiniek!$C$2,G381)+ROW()/10000,""))))))</f>
        <v>1.0381</v>
      </c>
      <c r="C381" s="50" t="s">
        <v>332</v>
      </c>
      <c r="D381" s="50" t="s">
        <v>276</v>
      </c>
      <c r="E381" s="56">
        <v>5</v>
      </c>
      <c r="F381" s="57" t="s">
        <v>345</v>
      </c>
      <c r="G381" s="50" t="s">
        <v>292</v>
      </c>
      <c r="H381" s="50" t="s">
        <v>204</v>
      </c>
      <c r="I381" s="34" t="s">
        <v>205</v>
      </c>
      <c r="J381" s="33">
        <v>67181813</v>
      </c>
      <c r="K381" s="38" t="s">
        <v>536</v>
      </c>
      <c r="L381" s="38" t="s">
        <v>979</v>
      </c>
      <c r="M381" s="38"/>
      <c r="N381" s="38" t="s">
        <v>987</v>
      </c>
      <c r="O381" s="38"/>
    </row>
    <row r="382" spans="1:15" ht="38.25" x14ac:dyDescent="0.2">
      <c r="A382" s="55">
        <f>IFERROR(RANK(B382,$B:$B,1),"")</f>
        <v>381</v>
      </c>
      <c r="B382" s="55">
        <f>IFERROR(SEARCH(Darbiniek!$C$2,C382)+ROW()/10000,IFERROR(SEARCH(Darbiniek!$C$2,D382)+ROW()/10000,IFERROR(SEARCH(Darbiniek!$C$2,F382)+ROW()/10000,IFERROR(SEARCH(Darbiniek!$C$2,H382)+ROW()/10000,IFERROR(SEARCH(Darbiniek!$C$2,J382)+ROW()/10000,IFERROR(SEARCH(Darbiniek!$C$2,G382)+ROW()/10000,""))))))</f>
        <v>1.0382</v>
      </c>
      <c r="C382" s="50" t="s">
        <v>332</v>
      </c>
      <c r="D382" s="50" t="s">
        <v>275</v>
      </c>
      <c r="E382" s="56">
        <v>20</v>
      </c>
      <c r="F382" s="57" t="s">
        <v>345</v>
      </c>
      <c r="G382" s="50" t="s">
        <v>292</v>
      </c>
      <c r="H382" s="50"/>
      <c r="I382" s="34"/>
      <c r="J382" s="33">
        <v>67181574</v>
      </c>
      <c r="K382" s="38" t="s">
        <v>536</v>
      </c>
      <c r="L382" s="38" t="s">
        <v>979</v>
      </c>
      <c r="M382" s="38"/>
      <c r="N382" s="38" t="s">
        <v>987</v>
      </c>
      <c r="O382" s="38"/>
    </row>
    <row r="383" spans="1:15" ht="38.25" x14ac:dyDescent="0.2">
      <c r="A383" s="55">
        <f>IFERROR(RANK(B383,$B:$B,1),"")</f>
        <v>382</v>
      </c>
      <c r="B383" s="55">
        <f>IFERROR(SEARCH(Darbiniek!$C$2,C383)+ROW()/10000,IFERROR(SEARCH(Darbiniek!$C$2,D383)+ROW()/10000,IFERROR(SEARCH(Darbiniek!$C$2,F383)+ROW()/10000,IFERROR(SEARCH(Darbiniek!$C$2,H383)+ROW()/10000,IFERROR(SEARCH(Darbiniek!$C$2,J383)+ROW()/10000,IFERROR(SEARCH(Darbiniek!$C$2,G383)+ROW()/10000,""))))))</f>
        <v>1.0383</v>
      </c>
      <c r="C383" s="50" t="s">
        <v>332</v>
      </c>
      <c r="D383" s="50" t="s">
        <v>276</v>
      </c>
      <c r="E383" s="56">
        <v>4</v>
      </c>
      <c r="F383" s="57" t="s">
        <v>347</v>
      </c>
      <c r="G383" s="50" t="s">
        <v>291</v>
      </c>
      <c r="H383" s="50" t="s">
        <v>210</v>
      </c>
      <c r="I383" s="34" t="s">
        <v>211</v>
      </c>
      <c r="J383" s="33">
        <v>67037950</v>
      </c>
      <c r="K383" s="38" t="s">
        <v>536</v>
      </c>
      <c r="L383" s="38" t="s">
        <v>979</v>
      </c>
      <c r="M383" s="38"/>
      <c r="N383" s="38" t="s">
        <v>987</v>
      </c>
      <c r="O383" s="38"/>
    </row>
    <row r="384" spans="1:15" ht="38.25" x14ac:dyDescent="0.2">
      <c r="A384" s="55">
        <f>IFERROR(RANK(B384,$B:$B,1),"")</f>
        <v>383</v>
      </c>
      <c r="B384" s="55">
        <f>IFERROR(SEARCH(Darbiniek!$C$2,C384)+ROW()/10000,IFERROR(SEARCH(Darbiniek!$C$2,D384)+ROW()/10000,IFERROR(SEARCH(Darbiniek!$C$2,F384)+ROW()/10000,IFERROR(SEARCH(Darbiniek!$C$2,H384)+ROW()/10000,IFERROR(SEARCH(Darbiniek!$C$2,J384)+ROW()/10000,IFERROR(SEARCH(Darbiniek!$C$2,G384)+ROW()/10000,""))))))</f>
        <v>1.0384</v>
      </c>
      <c r="C384" s="50" t="s">
        <v>332</v>
      </c>
      <c r="D384" s="50" t="s">
        <v>276</v>
      </c>
      <c r="E384" s="56">
        <v>2</v>
      </c>
      <c r="F384" s="57" t="s">
        <v>347</v>
      </c>
      <c r="G384" s="50" t="s">
        <v>291</v>
      </c>
      <c r="H384" s="50" t="s">
        <v>192</v>
      </c>
      <c r="I384" s="34" t="s">
        <v>193</v>
      </c>
      <c r="J384" s="33">
        <v>67037954</v>
      </c>
      <c r="K384" s="38" t="s">
        <v>536</v>
      </c>
      <c r="L384" s="38" t="s">
        <v>979</v>
      </c>
      <c r="M384" s="38"/>
      <c r="N384" s="38" t="s">
        <v>987</v>
      </c>
      <c r="O384" s="38"/>
    </row>
    <row r="385" spans="1:15" ht="38.25" x14ac:dyDescent="0.2">
      <c r="A385" s="55">
        <f>IFERROR(RANK(B385,$B:$B,1),"")</f>
        <v>384</v>
      </c>
      <c r="B385" s="55">
        <f>IFERROR(SEARCH(Darbiniek!$C$2,C385)+ROW()/10000,IFERROR(SEARCH(Darbiniek!$C$2,D385)+ROW()/10000,IFERROR(SEARCH(Darbiniek!$C$2,F385)+ROW()/10000,IFERROR(SEARCH(Darbiniek!$C$2,H385)+ROW()/10000,IFERROR(SEARCH(Darbiniek!$C$2,J385)+ROW()/10000,IFERROR(SEARCH(Darbiniek!$C$2,G385)+ROW()/10000,""))))))</f>
        <v>1.0385</v>
      </c>
      <c r="C385" s="50" t="s">
        <v>332</v>
      </c>
      <c r="D385" s="50" t="s">
        <v>276</v>
      </c>
      <c r="E385" s="56">
        <v>4</v>
      </c>
      <c r="F385" s="57" t="s">
        <v>347</v>
      </c>
      <c r="G385" s="50" t="s">
        <v>291</v>
      </c>
      <c r="H385" s="50" t="s">
        <v>202</v>
      </c>
      <c r="I385" s="34" t="s">
        <v>203</v>
      </c>
      <c r="J385" s="33">
        <v>67181576</v>
      </c>
      <c r="K385" s="38" t="s">
        <v>536</v>
      </c>
      <c r="L385" s="38" t="s">
        <v>979</v>
      </c>
      <c r="M385" s="38"/>
      <c r="N385" s="38" t="s">
        <v>987</v>
      </c>
      <c r="O385" s="38"/>
    </row>
    <row r="386" spans="1:15" ht="38.25" x14ac:dyDescent="0.2">
      <c r="A386" s="55">
        <f>IFERROR(RANK(B386,$B:$B,1),"")</f>
        <v>385</v>
      </c>
      <c r="B386" s="55">
        <f>IFERROR(SEARCH(Darbiniek!$C$2,C386)+ROW()/10000,IFERROR(SEARCH(Darbiniek!$C$2,D386)+ROW()/10000,IFERROR(SEARCH(Darbiniek!$C$2,F386)+ROW()/10000,IFERROR(SEARCH(Darbiniek!$C$2,H386)+ROW()/10000,IFERROR(SEARCH(Darbiniek!$C$2,J386)+ROW()/10000,IFERROR(SEARCH(Darbiniek!$C$2,G386)+ROW()/10000,""))))))</f>
        <v>1.0386</v>
      </c>
      <c r="C386" s="50" t="s">
        <v>332</v>
      </c>
      <c r="D386" s="50" t="s">
        <v>276</v>
      </c>
      <c r="E386" s="56">
        <v>2</v>
      </c>
      <c r="F386" s="57" t="s">
        <v>347</v>
      </c>
      <c r="G386" s="50" t="s">
        <v>291</v>
      </c>
      <c r="H386" s="50" t="s">
        <v>198</v>
      </c>
      <c r="I386" s="34" t="s">
        <v>199</v>
      </c>
      <c r="J386" s="33">
        <v>67037951</v>
      </c>
      <c r="K386" s="38" t="s">
        <v>536</v>
      </c>
      <c r="L386" s="38" t="s">
        <v>979</v>
      </c>
      <c r="M386" s="38"/>
      <c r="N386" s="38" t="s">
        <v>987</v>
      </c>
      <c r="O386" s="38"/>
    </row>
    <row r="387" spans="1:15" ht="38.25" x14ac:dyDescent="0.2">
      <c r="A387" s="55">
        <f>IFERROR(RANK(B387,$B:$B,1),"")</f>
        <v>386</v>
      </c>
      <c r="B387" s="55">
        <f>IFERROR(SEARCH(Darbiniek!$C$2,C387)+ROW()/10000,IFERROR(SEARCH(Darbiniek!$C$2,D387)+ROW()/10000,IFERROR(SEARCH(Darbiniek!$C$2,F387)+ROW()/10000,IFERROR(SEARCH(Darbiniek!$C$2,H387)+ROW()/10000,IFERROR(SEARCH(Darbiniek!$C$2,J387)+ROW()/10000,IFERROR(SEARCH(Darbiniek!$C$2,G387)+ROW()/10000,""))))))</f>
        <v>1.0387</v>
      </c>
      <c r="C387" s="50" t="s">
        <v>332</v>
      </c>
      <c r="D387" s="50" t="s">
        <v>275</v>
      </c>
      <c r="E387" s="56">
        <v>4</v>
      </c>
      <c r="F387" s="57" t="s">
        <v>349</v>
      </c>
      <c r="G387" s="50" t="s">
        <v>293</v>
      </c>
      <c r="H387" s="50" t="s">
        <v>194</v>
      </c>
      <c r="I387" s="34" t="s">
        <v>195</v>
      </c>
      <c r="J387" s="33">
        <v>67181616</v>
      </c>
      <c r="K387" s="38" t="s">
        <v>976</v>
      </c>
      <c r="L387" s="38"/>
      <c r="M387" s="38"/>
      <c r="N387" s="38" t="s">
        <v>981</v>
      </c>
      <c r="O387" s="38"/>
    </row>
    <row r="388" spans="1:15" ht="76.5" x14ac:dyDescent="0.2">
      <c r="A388" s="55">
        <f>IFERROR(RANK(B388,$B:$B,1),"")</f>
        <v>387</v>
      </c>
      <c r="B388" s="55">
        <f>IFERROR(SEARCH(Darbiniek!$C$2,C388)+ROW()/10000,IFERROR(SEARCH(Darbiniek!$C$2,D388)+ROW()/10000,IFERROR(SEARCH(Darbiniek!$C$2,F388)+ROW()/10000,IFERROR(SEARCH(Darbiniek!$C$2,H388)+ROW()/10000,IFERROR(SEARCH(Darbiniek!$C$2,J388)+ROW()/10000,IFERROR(SEARCH(Darbiniek!$C$2,G388)+ROW()/10000,""))))))</f>
        <v>1.0387999999999999</v>
      </c>
      <c r="C388" s="50" t="s">
        <v>332</v>
      </c>
      <c r="D388" s="50" t="s">
        <v>275</v>
      </c>
      <c r="E388" s="56">
        <v>5</v>
      </c>
      <c r="F388" s="57" t="s">
        <v>350</v>
      </c>
      <c r="G388" s="50" t="s">
        <v>293</v>
      </c>
      <c r="H388" s="72" t="s">
        <v>698</v>
      </c>
      <c r="I388" s="34" t="s">
        <v>699</v>
      </c>
      <c r="J388" s="45">
        <v>67181572</v>
      </c>
      <c r="K388" s="38" t="s">
        <v>988</v>
      </c>
      <c r="L388" s="38" t="s">
        <v>989</v>
      </c>
      <c r="M388" s="38" t="s">
        <v>989</v>
      </c>
      <c r="N388" s="38" t="s">
        <v>989</v>
      </c>
      <c r="O388" s="38" t="s">
        <v>990</v>
      </c>
    </row>
    <row r="389" spans="1:15" ht="76.5" x14ac:dyDescent="0.2">
      <c r="A389" s="55">
        <f>IFERROR(RANK(B389,$B:$B,1),"")</f>
        <v>388</v>
      </c>
      <c r="B389" s="55">
        <f>IFERROR(SEARCH(Darbiniek!$C$2,C389)+ROW()/10000,IFERROR(SEARCH(Darbiniek!$C$2,D389)+ROW()/10000,IFERROR(SEARCH(Darbiniek!$C$2,F389)+ROW()/10000,IFERROR(SEARCH(Darbiniek!$C$2,H389)+ROW()/10000,IFERROR(SEARCH(Darbiniek!$C$2,J389)+ROW()/10000,IFERROR(SEARCH(Darbiniek!$C$2,G389)+ROW()/10000,""))))))</f>
        <v>1.0388999999999999</v>
      </c>
      <c r="C389" s="50" t="s">
        <v>332</v>
      </c>
      <c r="D389" s="50" t="s">
        <v>275</v>
      </c>
      <c r="E389" s="56">
        <v>23</v>
      </c>
      <c r="F389" s="73" t="s">
        <v>350</v>
      </c>
      <c r="G389" s="50" t="s">
        <v>293</v>
      </c>
      <c r="H389" s="50" t="s">
        <v>196</v>
      </c>
      <c r="I389" s="34" t="s">
        <v>197</v>
      </c>
      <c r="J389" s="33">
        <v>67181531</v>
      </c>
      <c r="K389" s="38" t="s">
        <v>988</v>
      </c>
      <c r="L389" s="38" t="s">
        <v>989</v>
      </c>
      <c r="M389" s="38" t="s">
        <v>989</v>
      </c>
      <c r="N389" s="38" t="s">
        <v>989</v>
      </c>
      <c r="O389" s="38" t="s">
        <v>990</v>
      </c>
    </row>
    <row r="390" spans="1:15" ht="76.5" x14ac:dyDescent="0.2">
      <c r="A390" s="55">
        <f>IFERROR(RANK(B390,$B:$B,1),"")</f>
        <v>389</v>
      </c>
      <c r="B390" s="55">
        <f>IFERROR(SEARCH(Darbiniek!$C$2,C390)+ROW()/10000,IFERROR(SEARCH(Darbiniek!$C$2,D390)+ROW()/10000,IFERROR(SEARCH(Darbiniek!$C$2,F390)+ROW()/10000,IFERROR(SEARCH(Darbiniek!$C$2,H390)+ROW()/10000,IFERROR(SEARCH(Darbiniek!$C$2,J390)+ROW()/10000,IFERROR(SEARCH(Darbiniek!$C$2,G390)+ROW()/10000,""))))))</f>
        <v>1.0389999999999999</v>
      </c>
      <c r="C390" s="50" t="s">
        <v>332</v>
      </c>
      <c r="D390" s="50" t="s">
        <v>275</v>
      </c>
      <c r="E390" s="56">
        <v>26</v>
      </c>
      <c r="F390" s="57" t="s">
        <v>350</v>
      </c>
      <c r="G390" s="50" t="s">
        <v>293</v>
      </c>
      <c r="H390" s="72" t="s">
        <v>516</v>
      </c>
      <c r="I390" s="34" t="s">
        <v>515</v>
      </c>
      <c r="J390" s="53">
        <v>67181638</v>
      </c>
      <c r="K390" s="38" t="s">
        <v>988</v>
      </c>
      <c r="L390" s="38" t="s">
        <v>989</v>
      </c>
      <c r="M390" s="38" t="s">
        <v>989</v>
      </c>
      <c r="N390" s="38" t="s">
        <v>989</v>
      </c>
      <c r="O390" s="38" t="s">
        <v>990</v>
      </c>
    </row>
    <row r="391" spans="1:15" ht="76.5" x14ac:dyDescent="0.2">
      <c r="A391" s="55">
        <f>IFERROR(RANK(B391,$B:$B,1),"")</f>
        <v>390</v>
      </c>
      <c r="B391" s="55">
        <f>IFERROR(SEARCH(Darbiniek!$C$2,C391)+ROW()/10000,IFERROR(SEARCH(Darbiniek!$C$2,D391)+ROW()/10000,IFERROR(SEARCH(Darbiniek!$C$2,F391)+ROW()/10000,IFERROR(SEARCH(Darbiniek!$C$2,H391)+ROW()/10000,IFERROR(SEARCH(Darbiniek!$C$2,J391)+ROW()/10000,IFERROR(SEARCH(Darbiniek!$C$2,G391)+ROW()/10000,""))))))</f>
        <v>1.0390999999999999</v>
      </c>
      <c r="C391" s="50" t="s">
        <v>332</v>
      </c>
      <c r="D391" s="50" t="s">
        <v>275</v>
      </c>
      <c r="E391" s="56">
        <v>26</v>
      </c>
      <c r="F391" s="57" t="s">
        <v>350</v>
      </c>
      <c r="G391" s="50" t="s">
        <v>293</v>
      </c>
      <c r="H391" s="50" t="s">
        <v>696</v>
      </c>
      <c r="I391" s="34" t="s">
        <v>697</v>
      </c>
      <c r="J391" s="52">
        <v>67105342</v>
      </c>
      <c r="K391" s="38" t="s">
        <v>988</v>
      </c>
      <c r="L391" s="38" t="s">
        <v>989</v>
      </c>
      <c r="M391" s="38" t="s">
        <v>989</v>
      </c>
      <c r="N391" s="38" t="s">
        <v>989</v>
      </c>
      <c r="O391" s="38" t="s">
        <v>990</v>
      </c>
    </row>
    <row r="392" spans="1:15" ht="76.5" x14ac:dyDescent="0.2">
      <c r="A392" s="55">
        <f>IFERROR(RANK(B392,$B:$B,1),"")</f>
        <v>391</v>
      </c>
      <c r="B392" s="55">
        <f>IFERROR(SEARCH(Darbiniek!$C$2,C392)+ROW()/10000,IFERROR(SEARCH(Darbiniek!$C$2,D392)+ROW()/10000,IFERROR(SEARCH(Darbiniek!$C$2,F392)+ROW()/10000,IFERROR(SEARCH(Darbiniek!$C$2,H392)+ROW()/10000,IFERROR(SEARCH(Darbiniek!$C$2,J392)+ROW()/10000,IFERROR(SEARCH(Darbiniek!$C$2,G392)+ROW()/10000,""))))))</f>
        <v>1.0391999999999999</v>
      </c>
      <c r="C392" s="50" t="s">
        <v>332</v>
      </c>
      <c r="D392" s="50" t="s">
        <v>275</v>
      </c>
      <c r="E392" s="56">
        <v>26</v>
      </c>
      <c r="F392" s="57" t="s">
        <v>350</v>
      </c>
      <c r="G392" s="50" t="s">
        <v>293</v>
      </c>
      <c r="H392" s="50" t="s">
        <v>442</v>
      </c>
      <c r="I392" s="35" t="s">
        <v>443</v>
      </c>
      <c r="J392" s="33">
        <v>67181618</v>
      </c>
      <c r="K392" s="38" t="s">
        <v>988</v>
      </c>
      <c r="L392" s="38" t="s">
        <v>989</v>
      </c>
      <c r="M392" s="38" t="s">
        <v>989</v>
      </c>
      <c r="N392" s="38" t="s">
        <v>989</v>
      </c>
      <c r="O392" s="38" t="s">
        <v>990</v>
      </c>
    </row>
    <row r="393" spans="1:15" ht="76.5" x14ac:dyDescent="0.2">
      <c r="A393" s="55">
        <f>IFERROR(RANK(B393,$B:$B,1),"")</f>
        <v>392</v>
      </c>
      <c r="B393" s="55">
        <f>IFERROR(SEARCH(Darbiniek!$C$2,C393)+ROW()/10000,IFERROR(SEARCH(Darbiniek!$C$2,D393)+ROW()/10000,IFERROR(SEARCH(Darbiniek!$C$2,F393)+ROW()/10000,IFERROR(SEARCH(Darbiniek!$C$2,H393)+ROW()/10000,IFERROR(SEARCH(Darbiniek!$C$2,J393)+ROW()/10000,IFERROR(SEARCH(Darbiniek!$C$2,G393)+ROW()/10000,""))))))</f>
        <v>1.0392999999999999</v>
      </c>
      <c r="C393" s="50" t="s">
        <v>332</v>
      </c>
      <c r="D393" s="50" t="s">
        <v>275</v>
      </c>
      <c r="E393" s="56">
        <v>24</v>
      </c>
      <c r="F393" s="57" t="s">
        <v>350</v>
      </c>
      <c r="G393" s="50" t="s">
        <v>293</v>
      </c>
      <c r="H393" s="72" t="s">
        <v>694</v>
      </c>
      <c r="I393" s="35" t="s">
        <v>695</v>
      </c>
      <c r="J393" s="54">
        <v>67105537</v>
      </c>
      <c r="K393" s="38" t="s">
        <v>988</v>
      </c>
      <c r="L393" s="38" t="s">
        <v>989</v>
      </c>
      <c r="M393" s="38" t="s">
        <v>989</v>
      </c>
      <c r="N393" s="38" t="s">
        <v>989</v>
      </c>
      <c r="O393" s="38" t="s">
        <v>990</v>
      </c>
    </row>
    <row r="394" spans="1:15" ht="76.5" x14ac:dyDescent="0.2">
      <c r="A394" s="55">
        <f>IFERROR(RANK(B394,$B:$B,1),"")</f>
        <v>393</v>
      </c>
      <c r="B394" s="55">
        <f>IFERROR(SEARCH(Darbiniek!$C$2,C394)+ROW()/10000,IFERROR(SEARCH(Darbiniek!$C$2,D394)+ROW()/10000,IFERROR(SEARCH(Darbiniek!$C$2,F394)+ROW()/10000,IFERROR(SEARCH(Darbiniek!$C$2,H394)+ROW()/10000,IFERROR(SEARCH(Darbiniek!$C$2,J394)+ROW()/10000,IFERROR(SEARCH(Darbiniek!$C$2,G394)+ROW()/10000,""))))))</f>
        <v>1.0394000000000001</v>
      </c>
      <c r="C394" s="50" t="s">
        <v>332</v>
      </c>
      <c r="D394" s="50" t="s">
        <v>275</v>
      </c>
      <c r="E394" s="56">
        <v>26</v>
      </c>
      <c r="F394" s="57" t="s">
        <v>350</v>
      </c>
      <c r="G394" s="50" t="s">
        <v>293</v>
      </c>
      <c r="H394" s="50" t="s">
        <v>191</v>
      </c>
      <c r="I394" s="34" t="s">
        <v>411</v>
      </c>
      <c r="J394" s="33">
        <v>67181617</v>
      </c>
      <c r="K394" s="38" t="s">
        <v>988</v>
      </c>
      <c r="L394" s="38" t="s">
        <v>989</v>
      </c>
      <c r="M394" s="38" t="s">
        <v>989</v>
      </c>
      <c r="N394" s="38" t="s">
        <v>989</v>
      </c>
      <c r="O394" s="38" t="s">
        <v>990</v>
      </c>
    </row>
    <row r="395" spans="1:15" ht="76.5" x14ac:dyDescent="0.2">
      <c r="A395" s="55">
        <f>IFERROR(RANK(B395,$B:$B,1),"")</f>
        <v>394</v>
      </c>
      <c r="B395" s="55">
        <f>IFERROR(SEARCH(Darbiniek!$C$2,C395)+ROW()/10000,IFERROR(SEARCH(Darbiniek!$C$2,D395)+ROW()/10000,IFERROR(SEARCH(Darbiniek!$C$2,F395)+ROW()/10000,IFERROR(SEARCH(Darbiniek!$C$2,H395)+ROW()/10000,IFERROR(SEARCH(Darbiniek!$C$2,J395)+ROW()/10000,IFERROR(SEARCH(Darbiniek!$C$2,G395)+ROW()/10000,""))))))</f>
        <v>1.0395000000000001</v>
      </c>
      <c r="C395" s="50" t="s">
        <v>332</v>
      </c>
      <c r="D395" s="50" t="s">
        <v>275</v>
      </c>
      <c r="E395" s="56">
        <v>5</v>
      </c>
      <c r="F395" s="117" t="s">
        <v>350</v>
      </c>
      <c r="G395" s="50" t="s">
        <v>293</v>
      </c>
      <c r="H395" s="21" t="s">
        <v>391</v>
      </c>
      <c r="I395" s="34" t="s">
        <v>392</v>
      </c>
      <c r="J395" s="33">
        <v>67181245</v>
      </c>
      <c r="K395" s="38" t="s">
        <v>988</v>
      </c>
      <c r="L395" s="38" t="s">
        <v>989</v>
      </c>
      <c r="M395" s="38" t="s">
        <v>989</v>
      </c>
      <c r="N395" s="38" t="s">
        <v>989</v>
      </c>
      <c r="O395" s="38" t="s">
        <v>990</v>
      </c>
    </row>
    <row r="396" spans="1:15" ht="38.25" x14ac:dyDescent="0.2">
      <c r="A396" s="55">
        <f>IFERROR(RANK(B396,$B:$B,1),"")</f>
        <v>395</v>
      </c>
      <c r="B396" s="55">
        <f>IFERROR(SEARCH(Darbiniek!$C$2,C396)+ROW()/10000,IFERROR(SEARCH(Darbiniek!$C$2,D396)+ROW()/10000,IFERROR(SEARCH(Darbiniek!$C$2,F396)+ROW()/10000,IFERROR(SEARCH(Darbiniek!$C$2,H396)+ROW()/10000,IFERROR(SEARCH(Darbiniek!$C$2,J396)+ROW()/10000,IFERROR(SEARCH(Darbiniek!$C$2,G396)+ROW()/10000,""))))))</f>
        <v>1.0396000000000001</v>
      </c>
      <c r="C396" s="50" t="s">
        <v>332</v>
      </c>
      <c r="D396" s="50" t="s">
        <v>275</v>
      </c>
      <c r="E396" s="56">
        <v>8</v>
      </c>
      <c r="F396" s="73" t="s">
        <v>611</v>
      </c>
      <c r="G396" s="50" t="s">
        <v>293</v>
      </c>
      <c r="H396" s="50" t="s">
        <v>475</v>
      </c>
      <c r="I396" s="34" t="s">
        <v>476</v>
      </c>
      <c r="J396" s="33">
        <v>67181570</v>
      </c>
      <c r="K396" s="38" t="s">
        <v>536</v>
      </c>
      <c r="L396" s="38" t="s">
        <v>979</v>
      </c>
      <c r="M396" s="38"/>
      <c r="N396" s="38" t="s">
        <v>987</v>
      </c>
      <c r="O396" s="38"/>
    </row>
    <row r="397" spans="1:15" ht="25.5" x14ac:dyDescent="0.2">
      <c r="A397" s="55">
        <f>IFERROR(RANK(B397,$B:$B,1),"")</f>
        <v>396</v>
      </c>
      <c r="B397" s="55">
        <f>IFERROR(SEARCH(Darbiniek!$C$2,C397)+ROW()/10000,IFERROR(SEARCH(Darbiniek!$C$2,D397)+ROW()/10000,IFERROR(SEARCH(Darbiniek!$C$2,F397)+ROW()/10000,IFERROR(SEARCH(Darbiniek!$C$2,H397)+ROW()/10000,IFERROR(SEARCH(Darbiniek!$C$2,J397)+ROW()/10000,IFERROR(SEARCH(Darbiniek!$C$2,G397)+ROW()/10000,""))))))</f>
        <v>1.0397000000000001</v>
      </c>
      <c r="C397" s="50" t="s">
        <v>333</v>
      </c>
      <c r="D397" s="50" t="s">
        <v>277</v>
      </c>
      <c r="E397" s="56" t="s">
        <v>299</v>
      </c>
      <c r="F397" s="57" t="s">
        <v>112</v>
      </c>
      <c r="G397" s="50"/>
      <c r="H397" s="50" t="s">
        <v>218</v>
      </c>
      <c r="I397" s="34" t="s">
        <v>219</v>
      </c>
      <c r="J397" s="33">
        <v>67037944</v>
      </c>
      <c r="K397" s="38" t="s">
        <v>536</v>
      </c>
      <c r="L397" s="38"/>
      <c r="M397" s="38"/>
      <c r="N397" s="38"/>
      <c r="O397" s="38"/>
    </row>
    <row r="398" spans="1:15" ht="27" x14ac:dyDescent="0.3">
      <c r="A398" s="55">
        <f>IFERROR(RANK(B398,$B:$B,1),"")</f>
        <v>397</v>
      </c>
      <c r="B398" s="55">
        <f>IFERROR(SEARCH(Darbiniek!$C$2,C398)+ROW()/10000,IFERROR(SEARCH(Darbiniek!$C$2,D398)+ROW()/10000,IFERROR(SEARCH(Darbiniek!$C$2,F398)+ROW()/10000,IFERROR(SEARCH(Darbiniek!$C$2,H398)+ROW()/10000,IFERROR(SEARCH(Darbiniek!$C$2,J398)+ROW()/10000,IFERROR(SEARCH(Darbiniek!$C$2,G398)+ROW()/10000,""))))))</f>
        <v>1.0398000000000001</v>
      </c>
      <c r="C398" s="50" t="s">
        <v>333</v>
      </c>
      <c r="D398" s="50" t="s">
        <v>277</v>
      </c>
      <c r="E398" s="56" t="s">
        <v>289</v>
      </c>
      <c r="F398" s="57" t="s">
        <v>593</v>
      </c>
      <c r="G398" s="50" t="s">
        <v>293</v>
      </c>
      <c r="H398" s="50" t="s">
        <v>792</v>
      </c>
      <c r="I398" s="89" t="s">
        <v>793</v>
      </c>
      <c r="J398" s="33">
        <v>67012165</v>
      </c>
      <c r="K398" s="38"/>
      <c r="L398" s="38"/>
      <c r="M398" s="38"/>
      <c r="N398" s="38"/>
      <c r="O398" s="38"/>
    </row>
    <row r="399" spans="1:15" ht="76.5" x14ac:dyDescent="0.2">
      <c r="A399" s="55">
        <f>IFERROR(RANK(B399,$B:$B,1),"")</f>
        <v>398</v>
      </c>
      <c r="B399" s="55">
        <f>IFERROR(SEARCH(Darbiniek!$C$2,C399)+ROW()/10000,IFERROR(SEARCH(Darbiniek!$C$2,D399)+ROW()/10000,IFERROR(SEARCH(Darbiniek!$C$2,F399)+ROW()/10000,IFERROR(SEARCH(Darbiniek!$C$2,H399)+ROW()/10000,IFERROR(SEARCH(Darbiniek!$C$2,J399)+ROW()/10000,IFERROR(SEARCH(Darbiniek!$C$2,G399)+ROW()/10000,""))))))</f>
        <v>1.0399</v>
      </c>
      <c r="C399" s="50" t="s">
        <v>333</v>
      </c>
      <c r="D399" s="50" t="s">
        <v>402</v>
      </c>
      <c r="E399" s="56">
        <v>304</v>
      </c>
      <c r="F399" s="96" t="s">
        <v>593</v>
      </c>
      <c r="G399" s="50" t="s">
        <v>293</v>
      </c>
      <c r="H399" s="50"/>
      <c r="I399" s="34"/>
      <c r="J399" s="33"/>
      <c r="K399" s="38" t="s">
        <v>988</v>
      </c>
      <c r="L399" s="38" t="s">
        <v>989</v>
      </c>
      <c r="M399" s="38" t="s">
        <v>989</v>
      </c>
      <c r="N399" s="38" t="s">
        <v>989</v>
      </c>
      <c r="O399" s="38" t="s">
        <v>990</v>
      </c>
    </row>
    <row r="400" spans="1:15" ht="39.75" x14ac:dyDescent="0.3">
      <c r="A400" s="55">
        <f>IFERROR(RANK(B400,$B:$B,1),"")</f>
        <v>399</v>
      </c>
      <c r="B400" s="55">
        <f>IFERROR(SEARCH(Darbiniek!$C$2,C400)+ROW()/10000,IFERROR(SEARCH(Darbiniek!$C$2,D400)+ROW()/10000,IFERROR(SEARCH(Darbiniek!$C$2,F400)+ROW()/10000,IFERROR(SEARCH(Darbiniek!$C$2,H400)+ROW()/10000,IFERROR(SEARCH(Darbiniek!$C$2,J400)+ROW()/10000,IFERROR(SEARCH(Darbiniek!$C$2,G400)+ROW()/10000,""))))))</f>
        <v>1.04</v>
      </c>
      <c r="C400" s="50" t="s">
        <v>333</v>
      </c>
      <c r="D400" s="50" t="s">
        <v>402</v>
      </c>
      <c r="E400" s="56">
        <v>205</v>
      </c>
      <c r="F400" s="57" t="s">
        <v>982</v>
      </c>
      <c r="G400" s="50" t="s">
        <v>292</v>
      </c>
      <c r="H400" s="50" t="s">
        <v>178</v>
      </c>
      <c r="I400" s="89" t="s">
        <v>803</v>
      </c>
      <c r="J400" s="33">
        <v>67012247</v>
      </c>
      <c r="K400" s="38" t="s">
        <v>976</v>
      </c>
      <c r="L400" s="38"/>
      <c r="M400" s="38"/>
      <c r="N400" s="38" t="s">
        <v>981</v>
      </c>
      <c r="O400" s="38"/>
    </row>
    <row r="401" spans="1:15" ht="38.25" x14ac:dyDescent="0.2">
      <c r="A401" s="55">
        <f>IFERROR(RANK(B401,$B:$B,1),"")</f>
        <v>400</v>
      </c>
      <c r="B401" s="55">
        <f>IFERROR(SEARCH(Darbiniek!$C$2,C401)+ROW()/10000,IFERROR(SEARCH(Darbiniek!$C$2,D401)+ROW()/10000,IFERROR(SEARCH(Darbiniek!$C$2,F401)+ROW()/10000,IFERROR(SEARCH(Darbiniek!$C$2,H401)+ROW()/10000,IFERROR(SEARCH(Darbiniek!$C$2,J401)+ROW()/10000,IFERROR(SEARCH(Darbiniek!$C$2,G401)+ROW()/10000,""))))))</f>
        <v>1.0401</v>
      </c>
      <c r="C401" s="50" t="s">
        <v>333</v>
      </c>
      <c r="D401" s="50" t="s">
        <v>402</v>
      </c>
      <c r="E401" s="56">
        <v>208</v>
      </c>
      <c r="F401" s="57" t="s">
        <v>610</v>
      </c>
      <c r="G401" s="50" t="s">
        <v>292</v>
      </c>
      <c r="H401" s="50" t="s">
        <v>337</v>
      </c>
      <c r="I401" s="34" t="s">
        <v>351</v>
      </c>
      <c r="J401" s="33">
        <v>67037941</v>
      </c>
      <c r="K401" s="38" t="s">
        <v>976</v>
      </c>
      <c r="L401" s="38"/>
      <c r="M401" s="38"/>
      <c r="N401" s="38" t="s">
        <v>981</v>
      </c>
      <c r="O401" s="38"/>
    </row>
    <row r="402" spans="1:15" ht="39.75" x14ac:dyDescent="0.3">
      <c r="A402" s="55">
        <f>IFERROR(RANK(B402,$B:$B,1),"")</f>
        <v>401</v>
      </c>
      <c r="B402" s="55">
        <f>IFERROR(SEARCH(Darbiniek!$C$2,C402)+ROW()/10000,IFERROR(SEARCH(Darbiniek!$C$2,D402)+ROW()/10000,IFERROR(SEARCH(Darbiniek!$C$2,F402)+ROW()/10000,IFERROR(SEARCH(Darbiniek!$C$2,H402)+ROW()/10000,IFERROR(SEARCH(Darbiniek!$C$2,J402)+ROW()/10000,IFERROR(SEARCH(Darbiniek!$C$2,G402)+ROW()/10000,""))))))</f>
        <v>1.0402</v>
      </c>
      <c r="C402" s="50" t="s">
        <v>333</v>
      </c>
      <c r="D402" s="50" t="s">
        <v>277</v>
      </c>
      <c r="E402" s="56">
        <v>112</v>
      </c>
      <c r="F402" s="57" t="s">
        <v>733</v>
      </c>
      <c r="G402" s="50" t="s">
        <v>293</v>
      </c>
      <c r="H402" s="50" t="s">
        <v>825</v>
      </c>
      <c r="I402" s="89" t="s">
        <v>826</v>
      </c>
      <c r="J402" s="33">
        <v>67105508</v>
      </c>
      <c r="K402" s="38" t="s">
        <v>536</v>
      </c>
      <c r="L402" s="38" t="s">
        <v>979</v>
      </c>
      <c r="M402" s="38"/>
      <c r="N402" s="38" t="s">
        <v>987</v>
      </c>
      <c r="O402" s="38"/>
    </row>
    <row r="403" spans="1:15" ht="25.5" x14ac:dyDescent="0.2">
      <c r="A403" s="55">
        <f>IFERROR(RANK(B403,$B:$B,1),"")</f>
        <v>402</v>
      </c>
      <c r="B403" s="55">
        <f>IFERROR(SEARCH(Darbiniek!$C$2,C403)+ROW()/10000,IFERROR(SEARCH(Darbiniek!$C$2,D403)+ROW()/10000,IFERROR(SEARCH(Darbiniek!$C$2,F403)+ROW()/10000,IFERROR(SEARCH(Darbiniek!$C$2,H403)+ROW()/10000,IFERROR(SEARCH(Darbiniek!$C$2,J403)+ROW()/10000,IFERROR(SEARCH(Darbiniek!$C$2,G403)+ROW()/10000,""))))))</f>
        <v>1.0403</v>
      </c>
      <c r="C403" s="50" t="s">
        <v>333</v>
      </c>
      <c r="D403" s="50" t="s">
        <v>402</v>
      </c>
      <c r="E403" s="56">
        <v>203</v>
      </c>
      <c r="F403" s="57" t="s">
        <v>738</v>
      </c>
      <c r="G403" s="50" t="s">
        <v>292</v>
      </c>
      <c r="H403" s="50" t="s">
        <v>243</v>
      </c>
      <c r="I403" s="34" t="s">
        <v>244</v>
      </c>
      <c r="J403" s="33">
        <v>67181612</v>
      </c>
      <c r="K403" s="38" t="s">
        <v>284</v>
      </c>
      <c r="L403" s="38"/>
      <c r="M403" s="38"/>
      <c r="N403" s="38" t="s">
        <v>285</v>
      </c>
      <c r="O403" s="38"/>
    </row>
    <row r="404" spans="1:15" ht="16.5" x14ac:dyDescent="0.3">
      <c r="A404" s="55">
        <f>IFERROR(RANK(B404,$B:$B,1),"")</f>
        <v>403</v>
      </c>
      <c r="B404" s="55">
        <f>IFERROR(SEARCH(Darbiniek!$C$2,C404)+ROW()/10000,IFERROR(SEARCH(Darbiniek!$C$2,D404)+ROW()/10000,IFERROR(SEARCH(Darbiniek!$C$2,F404)+ROW()/10000,IFERROR(SEARCH(Darbiniek!$C$2,H404)+ROW()/10000,IFERROR(SEARCH(Darbiniek!$C$2,J404)+ROW()/10000,IFERROR(SEARCH(Darbiniek!$C$2,G404)+ROW()/10000,""))))))</f>
        <v>1.0404</v>
      </c>
      <c r="C404" s="50" t="s">
        <v>333</v>
      </c>
      <c r="D404" s="50" t="s">
        <v>402</v>
      </c>
      <c r="E404" s="56">
        <v>203</v>
      </c>
      <c r="F404" s="57" t="s">
        <v>702</v>
      </c>
      <c r="G404" s="50" t="s">
        <v>292</v>
      </c>
      <c r="H404" s="50" t="s">
        <v>509</v>
      </c>
      <c r="I404" s="89" t="s">
        <v>747</v>
      </c>
      <c r="J404" s="33">
        <v>67181575</v>
      </c>
      <c r="K404" s="38"/>
      <c r="L404" s="38"/>
      <c r="M404" s="38"/>
      <c r="N404" s="38"/>
      <c r="O404" s="38"/>
    </row>
    <row r="405" spans="1:15" x14ac:dyDescent="0.2">
      <c r="A405" s="55">
        <f>IFERROR(RANK(B405,$B:$B,1),"")</f>
        <v>404</v>
      </c>
      <c r="B405" s="55">
        <f>IFERROR(SEARCH(Darbiniek!$C$2,C405)+ROW()/10000,IFERROR(SEARCH(Darbiniek!$C$2,D405)+ROW()/10000,IFERROR(SEARCH(Darbiniek!$C$2,F405)+ROW()/10000,IFERROR(SEARCH(Darbiniek!$C$2,H405)+ROW()/10000,IFERROR(SEARCH(Darbiniek!$C$2,J405)+ROW()/10000,IFERROR(SEARCH(Darbiniek!$C$2,G405)+ROW()/10000,""))))))</f>
        <v>1.0405</v>
      </c>
      <c r="C405" s="50" t="s">
        <v>333</v>
      </c>
      <c r="D405" s="50" t="s">
        <v>277</v>
      </c>
      <c r="E405" s="56" t="s">
        <v>289</v>
      </c>
      <c r="F405" s="57" t="s">
        <v>45</v>
      </c>
      <c r="G405" s="50"/>
      <c r="H405" s="50" t="s">
        <v>228</v>
      </c>
      <c r="I405" s="34" t="s">
        <v>768</v>
      </c>
      <c r="J405" s="33"/>
      <c r="K405" s="38"/>
      <c r="L405" s="38"/>
      <c r="M405" s="38"/>
      <c r="N405" s="38"/>
      <c r="O405" s="38"/>
    </row>
    <row r="406" spans="1:15" ht="38.25" x14ac:dyDescent="0.2">
      <c r="A406" s="55">
        <f>IFERROR(RANK(B406,$B:$B,1),"")</f>
        <v>405</v>
      </c>
      <c r="B406" s="55">
        <f>IFERROR(SEARCH(Darbiniek!$C$2,C406)+ROW()/10000,IFERROR(SEARCH(Darbiniek!$C$2,D406)+ROW()/10000,IFERROR(SEARCH(Darbiniek!$C$2,F406)+ROW()/10000,IFERROR(SEARCH(Darbiniek!$C$2,H406)+ROW()/10000,IFERROR(SEARCH(Darbiniek!$C$2,J406)+ROW()/10000,IFERROR(SEARCH(Darbiniek!$C$2,G406)+ROW()/10000,""))))))</f>
        <v>1.0406</v>
      </c>
      <c r="C406" s="50" t="s">
        <v>333</v>
      </c>
      <c r="D406" s="50" t="s">
        <v>402</v>
      </c>
      <c r="E406" s="56">
        <v>208</v>
      </c>
      <c r="F406" s="57" t="s">
        <v>343</v>
      </c>
      <c r="G406" s="50" t="s">
        <v>292</v>
      </c>
      <c r="H406" s="50" t="s">
        <v>233</v>
      </c>
      <c r="I406" s="34" t="s">
        <v>234</v>
      </c>
      <c r="J406" s="33">
        <v>67012150</v>
      </c>
      <c r="K406" s="38" t="s">
        <v>976</v>
      </c>
      <c r="L406" s="38"/>
      <c r="M406" s="38"/>
      <c r="N406" s="38" t="s">
        <v>981</v>
      </c>
      <c r="O406" s="38"/>
    </row>
    <row r="407" spans="1:15" ht="38.25" x14ac:dyDescent="0.2">
      <c r="A407" s="55">
        <f>IFERROR(RANK(B407,$B:$B,1),"")</f>
        <v>406</v>
      </c>
      <c r="B407" s="55">
        <f>IFERROR(SEARCH(Darbiniek!$C$2,C407)+ROW()/10000,IFERROR(SEARCH(Darbiniek!$C$2,D407)+ROW()/10000,IFERROR(SEARCH(Darbiniek!$C$2,F407)+ROW()/10000,IFERROR(SEARCH(Darbiniek!$C$2,H407)+ROW()/10000,IFERROR(SEARCH(Darbiniek!$C$2,J407)+ROW()/10000,IFERROR(SEARCH(Darbiniek!$C$2,G407)+ROW()/10000,""))))))</f>
        <v>1.0407</v>
      </c>
      <c r="C407" s="50" t="s">
        <v>333</v>
      </c>
      <c r="D407" s="50" t="s">
        <v>402</v>
      </c>
      <c r="E407" s="56">
        <v>203</v>
      </c>
      <c r="F407" s="57" t="s">
        <v>612</v>
      </c>
      <c r="G407" s="50" t="s">
        <v>292</v>
      </c>
      <c r="H407" s="50" t="s">
        <v>208</v>
      </c>
      <c r="I407" s="34" t="s">
        <v>209</v>
      </c>
      <c r="J407" s="33">
        <v>67012115</v>
      </c>
      <c r="K407" s="38" t="s">
        <v>976</v>
      </c>
      <c r="L407" s="38"/>
      <c r="M407" s="38"/>
      <c r="N407" s="38" t="s">
        <v>981</v>
      </c>
      <c r="O407" s="38"/>
    </row>
    <row r="408" spans="1:15" ht="38.25" x14ac:dyDescent="0.2">
      <c r="A408" s="55">
        <f>IFERROR(RANK(B408,$B:$B,1),"")</f>
        <v>407</v>
      </c>
      <c r="B408" s="55">
        <f>IFERROR(SEARCH(Darbiniek!$C$2,C408)+ROW()/10000,IFERROR(SEARCH(Darbiniek!$C$2,D408)+ROW()/10000,IFERROR(SEARCH(Darbiniek!$C$2,F408)+ROW()/10000,IFERROR(SEARCH(Darbiniek!$C$2,H408)+ROW()/10000,IFERROR(SEARCH(Darbiniek!$C$2,J408)+ROW()/10000,IFERROR(SEARCH(Darbiniek!$C$2,G408)+ROW()/10000,""))))))</f>
        <v>1.0407999999999999</v>
      </c>
      <c r="C408" s="50" t="s">
        <v>333</v>
      </c>
      <c r="D408" s="50" t="s">
        <v>402</v>
      </c>
      <c r="E408" s="56">
        <v>208</v>
      </c>
      <c r="F408" s="57" t="s">
        <v>612</v>
      </c>
      <c r="G408" s="50" t="s">
        <v>292</v>
      </c>
      <c r="H408" s="50" t="s">
        <v>231</v>
      </c>
      <c r="I408" s="34" t="s">
        <v>232</v>
      </c>
      <c r="J408" s="33">
        <v>67181614</v>
      </c>
      <c r="K408" s="38" t="s">
        <v>976</v>
      </c>
      <c r="L408" s="38"/>
      <c r="M408" s="38"/>
      <c r="N408" s="38" t="s">
        <v>981</v>
      </c>
      <c r="O408" s="38"/>
    </row>
    <row r="409" spans="1:15" ht="38.25" x14ac:dyDescent="0.2">
      <c r="A409" s="55">
        <f>IFERROR(RANK(B409,$B:$B,1),"")</f>
        <v>408</v>
      </c>
      <c r="B409" s="55">
        <f>IFERROR(SEARCH(Darbiniek!$C$2,C409)+ROW()/10000,IFERROR(SEARCH(Darbiniek!$C$2,D409)+ROW()/10000,IFERROR(SEARCH(Darbiniek!$C$2,F409)+ROW()/10000,IFERROR(SEARCH(Darbiniek!$C$2,H409)+ROW()/10000,IFERROR(SEARCH(Darbiniek!$C$2,J409)+ROW()/10000,IFERROR(SEARCH(Darbiniek!$C$2,G409)+ROW()/10000,""))))))</f>
        <v>1.0408999999999999</v>
      </c>
      <c r="C409" s="50" t="s">
        <v>333</v>
      </c>
      <c r="D409" s="50" t="s">
        <v>402</v>
      </c>
      <c r="E409" s="56">
        <v>208</v>
      </c>
      <c r="F409" s="57" t="s">
        <v>612</v>
      </c>
      <c r="G409" s="50" t="s">
        <v>292</v>
      </c>
      <c r="H409" s="50" t="s">
        <v>237</v>
      </c>
      <c r="I409" s="34" t="s">
        <v>238</v>
      </c>
      <c r="J409" s="33">
        <v>67037942</v>
      </c>
      <c r="K409" s="38" t="s">
        <v>976</v>
      </c>
      <c r="L409" s="38"/>
      <c r="M409" s="38"/>
      <c r="N409" s="38" t="s">
        <v>981</v>
      </c>
      <c r="O409" s="38"/>
    </row>
    <row r="410" spans="1:15" ht="38.25" x14ac:dyDescent="0.2">
      <c r="A410" s="55">
        <f>IFERROR(RANK(B410,$B:$B,1),"")</f>
        <v>409</v>
      </c>
      <c r="B410" s="55">
        <f>IFERROR(SEARCH(Darbiniek!$C$2,C410)+ROW()/10000,IFERROR(SEARCH(Darbiniek!$C$2,D410)+ROW()/10000,IFERROR(SEARCH(Darbiniek!$C$2,F410)+ROW()/10000,IFERROR(SEARCH(Darbiniek!$C$2,H410)+ROW()/10000,IFERROR(SEARCH(Darbiniek!$C$2,J410)+ROW()/10000,IFERROR(SEARCH(Darbiniek!$C$2,G410)+ROW()/10000,""))))))</f>
        <v>1.0409999999999999</v>
      </c>
      <c r="C410" s="50" t="s">
        <v>333</v>
      </c>
      <c r="D410" s="50" t="s">
        <v>402</v>
      </c>
      <c r="E410" s="56">
        <v>208</v>
      </c>
      <c r="F410" s="57" t="s">
        <v>612</v>
      </c>
      <c r="G410" s="50" t="s">
        <v>292</v>
      </c>
      <c r="H410" s="50" t="s">
        <v>644</v>
      </c>
      <c r="I410" s="34" t="s">
        <v>645</v>
      </c>
      <c r="J410" s="33">
        <v>67181816</v>
      </c>
      <c r="K410" s="38" t="s">
        <v>976</v>
      </c>
      <c r="L410" s="38"/>
      <c r="M410" s="38"/>
      <c r="N410" s="38" t="s">
        <v>981</v>
      </c>
      <c r="O410" s="38"/>
    </row>
    <row r="411" spans="1:15" ht="38.25" x14ac:dyDescent="0.2">
      <c r="A411" s="55">
        <f>IFERROR(RANK(B411,$B:$B,1),"")</f>
        <v>410</v>
      </c>
      <c r="B411" s="55">
        <f>IFERROR(SEARCH(Darbiniek!$C$2,C411)+ROW()/10000,IFERROR(SEARCH(Darbiniek!$C$2,D411)+ROW()/10000,IFERROR(SEARCH(Darbiniek!$C$2,F411)+ROW()/10000,IFERROR(SEARCH(Darbiniek!$C$2,H411)+ROW()/10000,IFERROR(SEARCH(Darbiniek!$C$2,J411)+ROW()/10000,IFERROR(SEARCH(Darbiniek!$C$2,G411)+ROW()/10000,""))))))</f>
        <v>1.0410999999999999</v>
      </c>
      <c r="C411" s="50" t="s">
        <v>333</v>
      </c>
      <c r="D411" s="50" t="s">
        <v>402</v>
      </c>
      <c r="E411" s="56">
        <v>208</v>
      </c>
      <c r="F411" s="57" t="s">
        <v>612</v>
      </c>
      <c r="G411" s="50" t="s">
        <v>292</v>
      </c>
      <c r="H411" s="50" t="s">
        <v>239</v>
      </c>
      <c r="I411" s="34" t="s">
        <v>240</v>
      </c>
      <c r="J411" s="33">
        <v>67037943</v>
      </c>
      <c r="K411" s="38" t="s">
        <v>976</v>
      </c>
      <c r="L411" s="38"/>
      <c r="M411" s="38"/>
      <c r="N411" s="38" t="s">
        <v>981</v>
      </c>
      <c r="O411" s="38"/>
    </row>
    <row r="412" spans="1:15" ht="38.25" x14ac:dyDescent="0.2">
      <c r="A412" s="55">
        <f>IFERROR(RANK(B412,$B:$B,1),"")</f>
        <v>411</v>
      </c>
      <c r="B412" s="55">
        <f>IFERROR(SEARCH(Darbiniek!$C$2,C412)+ROW()/10000,IFERROR(SEARCH(Darbiniek!$C$2,D412)+ROW()/10000,IFERROR(SEARCH(Darbiniek!$C$2,F412)+ROW()/10000,IFERROR(SEARCH(Darbiniek!$C$2,H412)+ROW()/10000,IFERROR(SEARCH(Darbiniek!$C$2,J412)+ROW()/10000,IFERROR(SEARCH(Darbiniek!$C$2,G412)+ROW()/10000,""))))))</f>
        <v>1.0411999999999999</v>
      </c>
      <c r="C412" s="50" t="s">
        <v>333</v>
      </c>
      <c r="D412" s="50" t="s">
        <v>402</v>
      </c>
      <c r="E412" s="56">
        <v>203</v>
      </c>
      <c r="F412" s="57" t="s">
        <v>612</v>
      </c>
      <c r="G412" s="50" t="s">
        <v>292</v>
      </c>
      <c r="H412" s="50" t="s">
        <v>214</v>
      </c>
      <c r="I412" s="34" t="s">
        <v>215</v>
      </c>
      <c r="J412" s="33">
        <v>67012151</v>
      </c>
      <c r="K412" s="38" t="s">
        <v>976</v>
      </c>
      <c r="L412" s="38"/>
      <c r="M412" s="38"/>
      <c r="N412" s="38" t="s">
        <v>981</v>
      </c>
      <c r="O412" s="38"/>
    </row>
    <row r="413" spans="1:15" ht="38.25" x14ac:dyDescent="0.2">
      <c r="A413" s="55">
        <f>IFERROR(RANK(B413,$B:$B,1),"")</f>
        <v>412</v>
      </c>
      <c r="B413" s="55">
        <f>IFERROR(SEARCH(Darbiniek!$C$2,C413)+ROW()/10000,IFERROR(SEARCH(Darbiniek!$C$2,D413)+ROW()/10000,IFERROR(SEARCH(Darbiniek!$C$2,F413)+ROW()/10000,IFERROR(SEARCH(Darbiniek!$C$2,H413)+ROW()/10000,IFERROR(SEARCH(Darbiniek!$C$2,J413)+ROW()/10000,IFERROR(SEARCH(Darbiniek!$C$2,G413)+ROW()/10000,""))))))</f>
        <v>1.0413000000000001</v>
      </c>
      <c r="C413" s="50" t="s">
        <v>333</v>
      </c>
      <c r="D413" s="50" t="s">
        <v>402</v>
      </c>
      <c r="E413" s="56">
        <v>205</v>
      </c>
      <c r="F413" s="57" t="s">
        <v>345</v>
      </c>
      <c r="G413" s="50" t="s">
        <v>292</v>
      </c>
      <c r="H413" s="50" t="s">
        <v>241</v>
      </c>
      <c r="I413" s="34" t="s">
        <v>242</v>
      </c>
      <c r="J413" s="33">
        <v>67181817</v>
      </c>
      <c r="K413" s="38" t="s">
        <v>536</v>
      </c>
      <c r="L413" s="38" t="s">
        <v>979</v>
      </c>
      <c r="M413" s="38"/>
      <c r="N413" s="38" t="s">
        <v>987</v>
      </c>
      <c r="O413" s="38"/>
    </row>
    <row r="414" spans="1:15" ht="38.25" x14ac:dyDescent="0.2">
      <c r="A414" s="55">
        <f>IFERROR(RANK(B414,$B:$B,1),"")</f>
        <v>413</v>
      </c>
      <c r="B414" s="55">
        <f>IFERROR(SEARCH(Darbiniek!$C$2,C414)+ROW()/10000,IFERROR(SEARCH(Darbiniek!$C$2,D414)+ROW()/10000,IFERROR(SEARCH(Darbiniek!$C$2,F414)+ROW()/10000,IFERROR(SEARCH(Darbiniek!$C$2,H414)+ROW()/10000,IFERROR(SEARCH(Darbiniek!$C$2,J414)+ROW()/10000,IFERROR(SEARCH(Darbiniek!$C$2,G414)+ROW()/10000,""))))))</f>
        <v>1.0414000000000001</v>
      </c>
      <c r="C414" s="50" t="s">
        <v>333</v>
      </c>
      <c r="D414" s="50" t="s">
        <v>277</v>
      </c>
      <c r="E414" s="56" t="s">
        <v>301</v>
      </c>
      <c r="F414" s="57" t="s">
        <v>346</v>
      </c>
      <c r="G414" s="50" t="s">
        <v>291</v>
      </c>
      <c r="H414" s="50" t="s">
        <v>226</v>
      </c>
      <c r="I414" s="34" t="s">
        <v>227</v>
      </c>
      <c r="J414" s="33">
        <v>67037971</v>
      </c>
      <c r="K414" s="38" t="s">
        <v>976</v>
      </c>
      <c r="L414" s="38"/>
      <c r="M414" s="38"/>
      <c r="N414" s="38" t="s">
        <v>981</v>
      </c>
      <c r="O414" s="38"/>
    </row>
    <row r="415" spans="1:15" ht="39.75" x14ac:dyDescent="0.3">
      <c r="A415" s="55">
        <f>IFERROR(RANK(B415,$B:$B,1),"")</f>
        <v>414</v>
      </c>
      <c r="B415" s="55">
        <f>IFERROR(SEARCH(Darbiniek!$C$2,C415)+ROW()/10000,IFERROR(SEARCH(Darbiniek!$C$2,D415)+ROW()/10000,IFERROR(SEARCH(Darbiniek!$C$2,F415)+ROW()/10000,IFERROR(SEARCH(Darbiniek!$C$2,H415)+ROW()/10000,IFERROR(SEARCH(Darbiniek!$C$2,J415)+ROW()/10000,IFERROR(SEARCH(Darbiniek!$C$2,G415)+ROW()/10000,""))))))</f>
        <v>1.0415000000000001</v>
      </c>
      <c r="C415" s="50" t="s">
        <v>333</v>
      </c>
      <c r="D415" s="50" t="s">
        <v>277</v>
      </c>
      <c r="E415" s="56">
        <v>107</v>
      </c>
      <c r="F415" s="57" t="s">
        <v>1000</v>
      </c>
      <c r="G415" s="50" t="s">
        <v>291</v>
      </c>
      <c r="H415" s="50" t="s">
        <v>1001</v>
      </c>
      <c r="I415" s="89" t="s">
        <v>1002</v>
      </c>
      <c r="J415" s="33">
        <v>67012155</v>
      </c>
      <c r="K415" s="38" t="s">
        <v>536</v>
      </c>
      <c r="L415" s="38" t="s">
        <v>979</v>
      </c>
      <c r="M415" s="38"/>
      <c r="N415" s="38" t="s">
        <v>987</v>
      </c>
      <c r="O415" s="38"/>
    </row>
    <row r="416" spans="1:15" ht="38.25" x14ac:dyDescent="0.2">
      <c r="A416" s="55">
        <f>IFERROR(RANK(B416,$B:$B,1),"")</f>
        <v>415</v>
      </c>
      <c r="B416" s="55">
        <f>IFERROR(SEARCH(Darbiniek!$C$2,C416)+ROW()/10000,IFERROR(SEARCH(Darbiniek!$C$2,D416)+ROW()/10000,IFERROR(SEARCH(Darbiniek!$C$2,F416)+ROW()/10000,IFERROR(SEARCH(Darbiniek!$C$2,H416)+ROW()/10000,IFERROR(SEARCH(Darbiniek!$C$2,J416)+ROW()/10000,IFERROR(SEARCH(Darbiniek!$C$2,G416)+ROW()/10000,""))))))</f>
        <v>1.0416000000000001</v>
      </c>
      <c r="C416" s="50" t="s">
        <v>333</v>
      </c>
      <c r="D416" s="50" t="s">
        <v>277</v>
      </c>
      <c r="E416" s="56">
        <v>107</v>
      </c>
      <c r="F416" s="76" t="s">
        <v>347</v>
      </c>
      <c r="G416" s="50" t="s">
        <v>291</v>
      </c>
      <c r="H416" s="50" t="s">
        <v>224</v>
      </c>
      <c r="I416" s="34" t="s">
        <v>225</v>
      </c>
      <c r="J416" s="33">
        <v>67012228</v>
      </c>
      <c r="K416" s="38" t="s">
        <v>536</v>
      </c>
      <c r="L416" s="38" t="s">
        <v>979</v>
      </c>
      <c r="M416" s="38"/>
      <c r="N416" s="38" t="s">
        <v>987</v>
      </c>
      <c r="O416" s="38"/>
    </row>
    <row r="417" spans="1:16" ht="39.75" x14ac:dyDescent="0.3">
      <c r="A417" s="55">
        <f>IFERROR(RANK(B417,$B:$B,1),"")</f>
        <v>416</v>
      </c>
      <c r="B417" s="55">
        <f>IFERROR(SEARCH(Darbiniek!$C$2,C417)+ROW()/10000,IFERROR(SEARCH(Darbiniek!$C$2,D417)+ROW()/10000,IFERROR(SEARCH(Darbiniek!$C$2,F417)+ROW()/10000,IFERROR(SEARCH(Darbiniek!$C$2,H417)+ROW()/10000,IFERROR(SEARCH(Darbiniek!$C$2,J417)+ROW()/10000,IFERROR(SEARCH(Darbiniek!$C$2,G417)+ROW()/10000,""))))))</f>
        <v>1.0417000000000001</v>
      </c>
      <c r="C417" s="50" t="s">
        <v>333</v>
      </c>
      <c r="D417" s="50" t="s">
        <v>277</v>
      </c>
      <c r="E417" s="56">
        <v>107</v>
      </c>
      <c r="F417" s="57" t="s">
        <v>347</v>
      </c>
      <c r="G417" s="50" t="s">
        <v>291</v>
      </c>
      <c r="H417" s="50" t="s">
        <v>912</v>
      </c>
      <c r="I417" s="89" t="s">
        <v>913</v>
      </c>
      <c r="J417" s="33">
        <v>67037947</v>
      </c>
      <c r="K417" s="38" t="s">
        <v>536</v>
      </c>
      <c r="L417" s="38" t="s">
        <v>979</v>
      </c>
      <c r="M417" s="38"/>
      <c r="N417" s="38" t="s">
        <v>987</v>
      </c>
      <c r="O417" s="38"/>
    </row>
    <row r="418" spans="1:16" ht="38.25" x14ac:dyDescent="0.2">
      <c r="A418" s="55">
        <f>IFERROR(RANK(B418,$B:$B,1),"")</f>
        <v>417</v>
      </c>
      <c r="B418" s="55">
        <f>IFERROR(SEARCH(Darbiniek!$C$2,C418)+ROW()/10000,IFERROR(SEARCH(Darbiniek!$C$2,D418)+ROW()/10000,IFERROR(SEARCH(Darbiniek!$C$2,F418)+ROW()/10000,IFERROR(SEARCH(Darbiniek!$C$2,H418)+ROW()/10000,IFERROR(SEARCH(Darbiniek!$C$2,J418)+ROW()/10000,IFERROR(SEARCH(Darbiniek!$C$2,G418)+ROW()/10000,""))))))</f>
        <v>1.0418000000000001</v>
      </c>
      <c r="C418" s="50" t="s">
        <v>333</v>
      </c>
      <c r="D418" s="50" t="s">
        <v>277</v>
      </c>
      <c r="E418" s="56">
        <v>106</v>
      </c>
      <c r="F418" s="57" t="s">
        <v>347</v>
      </c>
      <c r="G418" s="50" t="s">
        <v>291</v>
      </c>
      <c r="H418" s="50" t="s">
        <v>222</v>
      </c>
      <c r="I418" s="34" t="s">
        <v>223</v>
      </c>
      <c r="J418" s="33">
        <v>67037945</v>
      </c>
      <c r="K418" s="38" t="s">
        <v>536</v>
      </c>
      <c r="L418" s="38" t="s">
        <v>979</v>
      </c>
      <c r="M418" s="38"/>
      <c r="N418" s="38" t="s">
        <v>987</v>
      </c>
      <c r="O418" s="38"/>
    </row>
    <row r="419" spans="1:16" ht="38.25" x14ac:dyDescent="0.2">
      <c r="A419" s="55">
        <f>IFERROR(RANK(B419,$B:$B,1),"")</f>
        <v>418</v>
      </c>
      <c r="B419" s="55">
        <f>IFERROR(SEARCH(Darbiniek!$C$2,C419)+ROW()/10000,IFERROR(SEARCH(Darbiniek!$C$2,D419)+ROW()/10000,IFERROR(SEARCH(Darbiniek!$C$2,F419)+ROW()/10000,IFERROR(SEARCH(Darbiniek!$C$2,H419)+ROW()/10000,IFERROR(SEARCH(Darbiniek!$C$2,J419)+ROW()/10000,IFERROR(SEARCH(Darbiniek!$C$2,G419)+ROW()/10000,""))))))</f>
        <v>1.0419</v>
      </c>
      <c r="C419" s="50" t="s">
        <v>333</v>
      </c>
      <c r="D419" s="50" t="s">
        <v>277</v>
      </c>
      <c r="E419" s="56" t="s">
        <v>300</v>
      </c>
      <c r="F419" s="57" t="s">
        <v>349</v>
      </c>
      <c r="G419" s="50" t="s">
        <v>293</v>
      </c>
      <c r="H419" s="50" t="s">
        <v>216</v>
      </c>
      <c r="I419" s="34" t="s">
        <v>217</v>
      </c>
      <c r="J419" s="33">
        <v>67181620</v>
      </c>
      <c r="K419" s="38" t="s">
        <v>976</v>
      </c>
      <c r="L419" s="38"/>
      <c r="M419" s="38"/>
      <c r="N419" s="38" t="s">
        <v>981</v>
      </c>
      <c r="O419" s="38"/>
    </row>
    <row r="420" spans="1:16" ht="38.25" x14ac:dyDescent="0.2">
      <c r="A420" s="55">
        <f>IFERROR(RANK(B420,$B:$B,1),"")</f>
        <v>419</v>
      </c>
      <c r="B420" s="55">
        <f>IFERROR(SEARCH(Darbiniek!$C$2,C420)+ROW()/10000,IFERROR(SEARCH(Darbiniek!$C$2,D420)+ROW()/10000,IFERROR(SEARCH(Darbiniek!$C$2,F420)+ROW()/10000,IFERROR(SEARCH(Darbiniek!$C$2,H420)+ROW()/10000,IFERROR(SEARCH(Darbiniek!$C$2,J420)+ROW()/10000,IFERROR(SEARCH(Darbiniek!$C$2,G420)+ROW()/10000,""))))))</f>
        <v>1.042</v>
      </c>
      <c r="C420" s="50" t="s">
        <v>333</v>
      </c>
      <c r="D420" s="50" t="s">
        <v>277</v>
      </c>
      <c r="E420" s="56">
        <v>112</v>
      </c>
      <c r="F420" s="57" t="s">
        <v>348</v>
      </c>
      <c r="G420" s="50" t="s">
        <v>293</v>
      </c>
      <c r="H420" s="50" t="s">
        <v>220</v>
      </c>
      <c r="I420" s="34" t="s">
        <v>221</v>
      </c>
      <c r="J420" s="33">
        <v>67105375</v>
      </c>
      <c r="K420" s="38" t="s">
        <v>536</v>
      </c>
      <c r="L420" s="38" t="s">
        <v>979</v>
      </c>
      <c r="M420" s="38"/>
      <c r="N420" s="38" t="s">
        <v>987</v>
      </c>
      <c r="O420" s="38"/>
    </row>
    <row r="421" spans="1:16" ht="78" x14ac:dyDescent="0.3">
      <c r="A421" s="55">
        <f>IFERROR(RANK(B421,$B:$B,1),"")</f>
        <v>420</v>
      </c>
      <c r="B421" s="55">
        <f>IFERROR(SEARCH(Darbiniek!$C$2,C421)+ROW()/10000,IFERROR(SEARCH(Darbiniek!$C$2,D421)+ROW()/10000,IFERROR(SEARCH(Darbiniek!$C$2,F421)+ROW()/10000,IFERROR(SEARCH(Darbiniek!$C$2,H421)+ROW()/10000,IFERROR(SEARCH(Darbiniek!$C$2,J421)+ROW()/10000,IFERROR(SEARCH(Darbiniek!$C$2,G421)+ROW()/10000,""))))))</f>
        <v>1.0421</v>
      </c>
      <c r="C421" s="50" t="s">
        <v>333</v>
      </c>
      <c r="D421" s="50" t="s">
        <v>277</v>
      </c>
      <c r="E421" s="56">
        <v>125</v>
      </c>
      <c r="F421" s="57" t="s">
        <v>1003</v>
      </c>
      <c r="G421" s="50" t="s">
        <v>293</v>
      </c>
      <c r="H421" s="50" t="s">
        <v>1004</v>
      </c>
      <c r="I421" s="89" t="s">
        <v>1005</v>
      </c>
      <c r="J421" s="33">
        <v>67012186</v>
      </c>
      <c r="K421" s="38" t="s">
        <v>988</v>
      </c>
      <c r="L421" s="38" t="s">
        <v>989</v>
      </c>
      <c r="M421" s="38" t="s">
        <v>989</v>
      </c>
      <c r="N421" s="38" t="s">
        <v>989</v>
      </c>
      <c r="O421" s="38" t="s">
        <v>990</v>
      </c>
    </row>
    <row r="422" spans="1:16" ht="78" x14ac:dyDescent="0.3">
      <c r="A422" s="55">
        <f>IFERROR(RANK(B422,$B:$B,1),"")</f>
        <v>421</v>
      </c>
      <c r="B422" s="55">
        <f>IFERROR(SEARCH(Darbiniek!$C$2,C422)+ROW()/10000,IFERROR(SEARCH(Darbiniek!$C$2,D422)+ROW()/10000,IFERROR(SEARCH(Darbiniek!$C$2,F422)+ROW()/10000,IFERROR(SEARCH(Darbiniek!$C$2,H422)+ROW()/10000,IFERROR(SEARCH(Darbiniek!$C$2,J422)+ROW()/10000,IFERROR(SEARCH(Darbiniek!$C$2,G422)+ROW()/10000,""))))))</f>
        <v>1.0422</v>
      </c>
      <c r="C422" s="50" t="s">
        <v>333</v>
      </c>
      <c r="D422" s="50" t="s">
        <v>277</v>
      </c>
      <c r="E422" s="56">
        <v>105</v>
      </c>
      <c r="F422" s="57" t="s">
        <v>350</v>
      </c>
      <c r="G422" s="50" t="s">
        <v>293</v>
      </c>
      <c r="H422" s="50" t="s">
        <v>867</v>
      </c>
      <c r="I422" s="89" t="s">
        <v>868</v>
      </c>
      <c r="J422" s="33">
        <v>67037668</v>
      </c>
      <c r="K422" s="38" t="s">
        <v>988</v>
      </c>
      <c r="L422" s="38" t="s">
        <v>989</v>
      </c>
      <c r="M422" s="38" t="s">
        <v>989</v>
      </c>
      <c r="N422" s="38" t="s">
        <v>989</v>
      </c>
      <c r="O422" s="38" t="s">
        <v>990</v>
      </c>
    </row>
    <row r="423" spans="1:16" ht="76.5" x14ac:dyDescent="0.2">
      <c r="A423" s="55">
        <f>IFERROR(RANK(B423,$B:$B,1),"")</f>
        <v>422</v>
      </c>
      <c r="B423" s="55">
        <f>IFERROR(SEARCH(Darbiniek!$C$2,C423)+ROW()/10000,IFERROR(SEARCH(Darbiniek!$C$2,D423)+ROW()/10000,IFERROR(SEARCH(Darbiniek!$C$2,F423)+ROW()/10000,IFERROR(SEARCH(Darbiniek!$C$2,H423)+ROW()/10000,IFERROR(SEARCH(Darbiniek!$C$2,J423)+ROW()/10000,IFERROR(SEARCH(Darbiniek!$C$2,G423)+ROW()/10000,""))))))</f>
        <v>1.0423</v>
      </c>
      <c r="C423" s="50" t="s">
        <v>333</v>
      </c>
      <c r="D423" s="50" t="s">
        <v>277</v>
      </c>
      <c r="E423" s="56">
        <v>124</v>
      </c>
      <c r="F423" s="57" t="s">
        <v>350</v>
      </c>
      <c r="G423" s="50" t="s">
        <v>293</v>
      </c>
      <c r="H423" s="50" t="s">
        <v>715</v>
      </c>
      <c r="I423" s="34" t="s">
        <v>716</v>
      </c>
      <c r="J423" s="33">
        <v>67037980</v>
      </c>
      <c r="K423" s="38" t="s">
        <v>988</v>
      </c>
      <c r="L423" s="38" t="s">
        <v>989</v>
      </c>
      <c r="M423" s="38" t="s">
        <v>989</v>
      </c>
      <c r="N423" s="38" t="s">
        <v>989</v>
      </c>
      <c r="O423" s="38" t="s">
        <v>990</v>
      </c>
      <c r="P423" s="6"/>
    </row>
    <row r="424" spans="1:16" ht="78" x14ac:dyDescent="0.3">
      <c r="A424" s="55">
        <f>IFERROR(RANK(B424,$B:$B,1),"")</f>
        <v>423</v>
      </c>
      <c r="B424" s="55">
        <f>IFERROR(SEARCH(Darbiniek!$C$2,C424)+ROW()/10000,IFERROR(SEARCH(Darbiniek!$C$2,D424)+ROW()/10000,IFERROR(SEARCH(Darbiniek!$C$2,F424)+ROW()/10000,IFERROR(SEARCH(Darbiniek!$C$2,H424)+ROW()/10000,IFERROR(SEARCH(Darbiniek!$C$2,J424)+ROW()/10000,IFERROR(SEARCH(Darbiniek!$C$2,G424)+ROW()/10000,""))))))</f>
        <v>1.0424</v>
      </c>
      <c r="C424" s="50" t="s">
        <v>333</v>
      </c>
      <c r="D424" s="50" t="s">
        <v>277</v>
      </c>
      <c r="E424" s="56">
        <v>103</v>
      </c>
      <c r="F424" s="57" t="s">
        <v>350</v>
      </c>
      <c r="G424" s="50" t="s">
        <v>293</v>
      </c>
      <c r="H424" s="50" t="s">
        <v>712</v>
      </c>
      <c r="I424" s="89" t="s">
        <v>755</v>
      </c>
      <c r="J424" s="33">
        <v>67037979</v>
      </c>
      <c r="K424" s="38" t="s">
        <v>988</v>
      </c>
      <c r="L424" s="38" t="s">
        <v>989</v>
      </c>
      <c r="M424" s="38" t="s">
        <v>989</v>
      </c>
      <c r="N424" s="38" t="s">
        <v>989</v>
      </c>
      <c r="O424" s="38" t="s">
        <v>990</v>
      </c>
      <c r="P424" s="6"/>
    </row>
    <row r="425" spans="1:16" ht="76.5" x14ac:dyDescent="0.2">
      <c r="A425" s="55">
        <f>IFERROR(RANK(B425,$B:$B,1),"")</f>
        <v>424</v>
      </c>
      <c r="B425" s="55">
        <f>IFERROR(SEARCH(Darbiniek!$C$2,C425)+ROW()/10000,IFERROR(SEARCH(Darbiniek!$C$2,D425)+ROW()/10000,IFERROR(SEARCH(Darbiniek!$C$2,F425)+ROW()/10000,IFERROR(SEARCH(Darbiniek!$C$2,H425)+ROW()/10000,IFERROR(SEARCH(Darbiniek!$C$2,J425)+ROW()/10000,IFERROR(SEARCH(Darbiniek!$C$2,G425)+ROW()/10000,""))))))</f>
        <v>1.0425</v>
      </c>
      <c r="C425" s="50" t="s">
        <v>333</v>
      </c>
      <c r="D425" s="50" t="s">
        <v>277</v>
      </c>
      <c r="E425" s="56">
        <v>102</v>
      </c>
      <c r="F425" s="57" t="s">
        <v>350</v>
      </c>
      <c r="G425" s="50" t="s">
        <v>293</v>
      </c>
      <c r="H425" s="50" t="s">
        <v>229</v>
      </c>
      <c r="I425" s="34" t="s">
        <v>230</v>
      </c>
      <c r="J425" s="33">
        <v>67105506</v>
      </c>
      <c r="K425" s="38" t="s">
        <v>988</v>
      </c>
      <c r="L425" s="38" t="s">
        <v>989</v>
      </c>
      <c r="M425" s="38" t="s">
        <v>989</v>
      </c>
      <c r="N425" s="38" t="s">
        <v>989</v>
      </c>
      <c r="O425" s="38" t="s">
        <v>990</v>
      </c>
      <c r="P425" s="6"/>
    </row>
    <row r="426" spans="1:16" ht="76.5" x14ac:dyDescent="0.2">
      <c r="A426" s="55">
        <f>IFERROR(RANK(B426,$B:$B,1),"")</f>
        <v>425</v>
      </c>
      <c r="B426" s="55">
        <f>IFERROR(SEARCH(Darbiniek!$C$2,C426)+ROW()/10000,IFERROR(SEARCH(Darbiniek!$C$2,D426)+ROW()/10000,IFERROR(SEARCH(Darbiniek!$C$2,F426)+ROW()/10000,IFERROR(SEARCH(Darbiniek!$C$2,H426)+ROW()/10000,IFERROR(SEARCH(Darbiniek!$C$2,J426)+ROW()/10000,IFERROR(SEARCH(Darbiniek!$C$2,G426)+ROW()/10000,""))))))</f>
        <v>1.0426</v>
      </c>
      <c r="C426" s="50" t="s">
        <v>333</v>
      </c>
      <c r="D426" s="50" t="s">
        <v>277</v>
      </c>
      <c r="E426" s="56">
        <v>113</v>
      </c>
      <c r="F426" s="57" t="s">
        <v>350</v>
      </c>
      <c r="G426" s="50" t="s">
        <v>293</v>
      </c>
      <c r="H426" s="50" t="s">
        <v>510</v>
      </c>
      <c r="I426" s="34" t="s">
        <v>511</v>
      </c>
      <c r="J426" s="33">
        <v>67037978</v>
      </c>
      <c r="K426" s="38" t="s">
        <v>988</v>
      </c>
      <c r="L426" s="38" t="s">
        <v>989</v>
      </c>
      <c r="M426" s="38" t="s">
        <v>989</v>
      </c>
      <c r="N426" s="38" t="s">
        <v>989</v>
      </c>
      <c r="O426" s="38" t="s">
        <v>990</v>
      </c>
    </row>
    <row r="427" spans="1:16" ht="78" x14ac:dyDescent="0.3">
      <c r="A427" s="55">
        <f>IFERROR(RANK(B427,$B:$B,1),"")</f>
        <v>426</v>
      </c>
      <c r="B427" s="55">
        <f>IFERROR(SEARCH(Darbiniek!$C$2,C427)+ROW()/10000,IFERROR(SEARCH(Darbiniek!$C$2,D427)+ROW()/10000,IFERROR(SEARCH(Darbiniek!$C$2,F427)+ROW()/10000,IFERROR(SEARCH(Darbiniek!$C$2,H427)+ROW()/10000,IFERROR(SEARCH(Darbiniek!$C$2,J427)+ROW()/10000,IFERROR(SEARCH(Darbiniek!$C$2,G427)+ROW()/10000,""))))))</f>
        <v>1.0427</v>
      </c>
      <c r="C427" s="50" t="s">
        <v>333</v>
      </c>
      <c r="D427" s="50" t="s">
        <v>277</v>
      </c>
      <c r="E427" s="56">
        <v>127</v>
      </c>
      <c r="F427" s="57" t="s">
        <v>350</v>
      </c>
      <c r="G427" s="50" t="s">
        <v>293</v>
      </c>
      <c r="H427" s="50" t="s">
        <v>751</v>
      </c>
      <c r="I427" s="89" t="s">
        <v>752</v>
      </c>
      <c r="J427" s="33">
        <v>67037946</v>
      </c>
      <c r="K427" s="38" t="s">
        <v>988</v>
      </c>
      <c r="L427" s="38" t="s">
        <v>989</v>
      </c>
      <c r="M427" s="38" t="s">
        <v>989</v>
      </c>
      <c r="N427" s="38" t="s">
        <v>989</v>
      </c>
      <c r="O427" s="38" t="s">
        <v>990</v>
      </c>
    </row>
    <row r="428" spans="1:16" ht="76.5" x14ac:dyDescent="0.2">
      <c r="A428" s="55">
        <f>IFERROR(RANK(B428,$B:$B,1),"")</f>
        <v>427</v>
      </c>
      <c r="B428" s="55">
        <f>IFERROR(SEARCH(Darbiniek!$C$2,C428)+ROW()/10000,IFERROR(SEARCH(Darbiniek!$C$2,D428)+ROW()/10000,IFERROR(SEARCH(Darbiniek!$C$2,F428)+ROW()/10000,IFERROR(SEARCH(Darbiniek!$C$2,H428)+ROW()/10000,IFERROR(SEARCH(Darbiniek!$C$2,J428)+ROW()/10000,IFERROR(SEARCH(Darbiniek!$C$2,G428)+ROW()/10000,""))))))</f>
        <v>1.0427999999999999</v>
      </c>
      <c r="C428" s="50" t="s">
        <v>333</v>
      </c>
      <c r="D428" s="50" t="s">
        <v>277</v>
      </c>
      <c r="E428" s="56">
        <v>126</v>
      </c>
      <c r="F428" s="57" t="s">
        <v>350</v>
      </c>
      <c r="G428" s="50" t="s">
        <v>293</v>
      </c>
      <c r="H428" s="50" t="s">
        <v>373</v>
      </c>
      <c r="I428" s="34" t="s">
        <v>495</v>
      </c>
      <c r="J428" s="33">
        <v>67037974</v>
      </c>
      <c r="K428" s="38" t="s">
        <v>988</v>
      </c>
      <c r="L428" s="38" t="s">
        <v>989</v>
      </c>
      <c r="M428" s="38" t="s">
        <v>989</v>
      </c>
      <c r="N428" s="38" t="s">
        <v>989</v>
      </c>
      <c r="O428" s="38" t="s">
        <v>990</v>
      </c>
      <c r="P428" s="6"/>
    </row>
    <row r="429" spans="1:16" ht="78" x14ac:dyDescent="0.3">
      <c r="A429" s="55">
        <f>IFERROR(RANK(B429,$B:$B,1),"")</f>
        <v>428</v>
      </c>
      <c r="B429" s="55">
        <f>IFERROR(SEARCH(Darbiniek!$C$2,C429)+ROW()/10000,IFERROR(SEARCH(Darbiniek!$C$2,D429)+ROW()/10000,IFERROR(SEARCH(Darbiniek!$C$2,F429)+ROW()/10000,IFERROR(SEARCH(Darbiniek!$C$2,H429)+ROW()/10000,IFERROR(SEARCH(Darbiniek!$C$2,J429)+ROW()/10000,IFERROR(SEARCH(Darbiniek!$C$2,G429)+ROW()/10000,""))))))</f>
        <v>1.0428999999999999</v>
      </c>
      <c r="C429" s="50" t="s">
        <v>333</v>
      </c>
      <c r="D429" s="50" t="s">
        <v>277</v>
      </c>
      <c r="E429" s="56">
        <v>104</v>
      </c>
      <c r="F429" s="57" t="s">
        <v>350</v>
      </c>
      <c r="G429" s="50" t="s">
        <v>293</v>
      </c>
      <c r="H429" s="50" t="s">
        <v>828</v>
      </c>
      <c r="I429" s="89" t="s">
        <v>829</v>
      </c>
      <c r="J429" s="33">
        <v>67105296</v>
      </c>
      <c r="K429" s="38" t="s">
        <v>988</v>
      </c>
      <c r="L429" s="38" t="s">
        <v>989</v>
      </c>
      <c r="M429" s="38" t="s">
        <v>989</v>
      </c>
      <c r="N429" s="38" t="s">
        <v>989</v>
      </c>
      <c r="O429" s="38" t="s">
        <v>990</v>
      </c>
      <c r="P429" s="6"/>
    </row>
    <row r="430" spans="1:16" ht="78" x14ac:dyDescent="0.3">
      <c r="A430" s="55">
        <f>IFERROR(RANK(B430,$B:$B,1),"")</f>
        <v>429</v>
      </c>
      <c r="B430" s="55">
        <f>IFERROR(SEARCH(Darbiniek!$C$2,C430)+ROW()/10000,IFERROR(SEARCH(Darbiniek!$C$2,D430)+ROW()/10000,IFERROR(SEARCH(Darbiniek!$C$2,F430)+ROW()/10000,IFERROR(SEARCH(Darbiniek!$C$2,H430)+ROW()/10000,IFERROR(SEARCH(Darbiniek!$C$2,J430)+ROW()/10000,IFERROR(SEARCH(Darbiniek!$C$2,G430)+ROW()/10000,""))))))</f>
        <v>1.0429999999999999</v>
      </c>
      <c r="C430" s="50" t="s">
        <v>333</v>
      </c>
      <c r="D430" s="50" t="s">
        <v>277</v>
      </c>
      <c r="E430" s="56">
        <v>123</v>
      </c>
      <c r="F430" s="57" t="s">
        <v>350</v>
      </c>
      <c r="G430" s="50" t="s">
        <v>293</v>
      </c>
      <c r="H430" s="50" t="s">
        <v>827</v>
      </c>
      <c r="I430" s="89" t="s">
        <v>875</v>
      </c>
      <c r="J430" s="33">
        <v>67037949</v>
      </c>
      <c r="K430" s="38" t="s">
        <v>988</v>
      </c>
      <c r="L430" s="38" t="s">
        <v>989</v>
      </c>
      <c r="M430" s="38" t="s">
        <v>989</v>
      </c>
      <c r="N430" s="38" t="s">
        <v>989</v>
      </c>
      <c r="O430" s="38" t="s">
        <v>990</v>
      </c>
      <c r="P430" s="6"/>
    </row>
    <row r="431" spans="1:16" ht="78" x14ac:dyDescent="0.3">
      <c r="A431" s="55">
        <f>IFERROR(RANK(B431,$B:$B,1),"")</f>
        <v>430</v>
      </c>
      <c r="B431" s="55">
        <f>IFERROR(SEARCH(Darbiniek!$C$2,C431)+ROW()/10000,IFERROR(SEARCH(Darbiniek!$C$2,D431)+ROW()/10000,IFERROR(SEARCH(Darbiniek!$C$2,F431)+ROW()/10000,IFERROR(SEARCH(Darbiniek!$C$2,H431)+ROW()/10000,IFERROR(SEARCH(Darbiniek!$C$2,J431)+ROW()/10000,IFERROR(SEARCH(Darbiniek!$C$2,G431)+ROW()/10000,""))))))</f>
        <v>1.0430999999999999</v>
      </c>
      <c r="C431" s="50" t="s">
        <v>333</v>
      </c>
      <c r="D431" s="50" t="s">
        <v>277</v>
      </c>
      <c r="E431" s="56">
        <v>105</v>
      </c>
      <c r="F431" s="57" t="s">
        <v>350</v>
      </c>
      <c r="G431" s="50" t="s">
        <v>293</v>
      </c>
      <c r="H431" s="50"/>
      <c r="I431" s="89"/>
      <c r="J431" s="33">
        <v>67105507</v>
      </c>
      <c r="K431" s="38" t="s">
        <v>988</v>
      </c>
      <c r="L431" s="38" t="s">
        <v>989</v>
      </c>
      <c r="M431" s="38" t="s">
        <v>989</v>
      </c>
      <c r="N431" s="38" t="s">
        <v>989</v>
      </c>
      <c r="O431" s="38" t="s">
        <v>990</v>
      </c>
      <c r="P431" s="6"/>
    </row>
    <row r="432" spans="1:16" ht="78" x14ac:dyDescent="0.3">
      <c r="A432" s="55">
        <f>IFERROR(RANK(B432,$B:$B,1),"")</f>
        <v>431</v>
      </c>
      <c r="B432" s="55">
        <f>IFERROR(SEARCH(Darbiniek!$C$2,C432)+ROW()/10000,IFERROR(SEARCH(Darbiniek!$C$2,D432)+ROW()/10000,IFERROR(SEARCH(Darbiniek!$C$2,F432)+ROW()/10000,IFERROR(SEARCH(Darbiniek!$C$2,H432)+ROW()/10000,IFERROR(SEARCH(Darbiniek!$C$2,J432)+ROW()/10000,IFERROR(SEARCH(Darbiniek!$C$2,G432)+ROW()/10000,""))))))</f>
        <v>1.0431999999999999</v>
      </c>
      <c r="C432" s="50" t="s">
        <v>333</v>
      </c>
      <c r="D432" s="50" t="s">
        <v>277</v>
      </c>
      <c r="E432" s="56">
        <v>104</v>
      </c>
      <c r="F432" s="57" t="s">
        <v>350</v>
      </c>
      <c r="G432" s="50" t="s">
        <v>293</v>
      </c>
      <c r="H432" s="50"/>
      <c r="I432" s="89"/>
      <c r="J432" s="33">
        <v>67037981</v>
      </c>
      <c r="K432" s="38" t="s">
        <v>988</v>
      </c>
      <c r="L432" s="38" t="s">
        <v>989</v>
      </c>
      <c r="M432" s="38" t="s">
        <v>989</v>
      </c>
      <c r="N432" s="38" t="s">
        <v>989</v>
      </c>
      <c r="O432" s="38" t="s">
        <v>990</v>
      </c>
    </row>
    <row r="433" spans="1:15" ht="25.5" x14ac:dyDescent="0.2">
      <c r="A433" s="55">
        <f>IFERROR(RANK(B433,$B:$B,1),"")</f>
        <v>432</v>
      </c>
      <c r="B433" s="55">
        <f>IFERROR(SEARCH(Darbiniek!$C$2,C433)+ROW()/10000,IFERROR(SEARCH(Darbiniek!$C$2,D433)+ROW()/10000,IFERROR(SEARCH(Darbiniek!$C$2,F433)+ROW()/10000,IFERROR(SEARCH(Darbiniek!$C$2,H433)+ROW()/10000,IFERROR(SEARCH(Darbiniek!$C$2,J433)+ROW()/10000,IFERROR(SEARCH(Darbiniek!$C$2,G433)+ROW()/10000,""))))))</f>
        <v>1.0432999999999999</v>
      </c>
      <c r="C433" s="50" t="s">
        <v>334</v>
      </c>
      <c r="D433" s="50" t="s">
        <v>273</v>
      </c>
      <c r="E433" s="56">
        <v>31</v>
      </c>
      <c r="F433" s="57" t="s">
        <v>586</v>
      </c>
      <c r="G433" s="50"/>
      <c r="H433" s="50" t="s">
        <v>262</v>
      </c>
      <c r="I433" s="34" t="s">
        <v>263</v>
      </c>
      <c r="J433" s="33">
        <v>67026684</v>
      </c>
      <c r="K433" s="38" t="s">
        <v>536</v>
      </c>
      <c r="L433" s="38"/>
      <c r="M433" s="38"/>
      <c r="N433" s="38"/>
      <c r="O433" s="38"/>
    </row>
    <row r="434" spans="1:15" ht="25.5" x14ac:dyDescent="0.2">
      <c r="A434" s="55">
        <f>IFERROR(RANK(B434,$B:$B,1),"")</f>
        <v>433</v>
      </c>
      <c r="B434" s="55">
        <f>IFERROR(SEARCH(Darbiniek!$C$2,C434)+ROW()/10000,IFERROR(SEARCH(Darbiniek!$C$2,D434)+ROW()/10000,IFERROR(SEARCH(Darbiniek!$C$2,F434)+ROW()/10000,IFERROR(SEARCH(Darbiniek!$C$2,H434)+ROW()/10000,IFERROR(SEARCH(Darbiniek!$C$2,J434)+ROW()/10000,IFERROR(SEARCH(Darbiniek!$C$2,G434)+ROW()/10000,""))))))</f>
        <v>1.0434000000000001</v>
      </c>
      <c r="C434" s="50" t="s">
        <v>334</v>
      </c>
      <c r="D434" s="50" t="s">
        <v>273</v>
      </c>
      <c r="E434" s="56" t="s">
        <v>302</v>
      </c>
      <c r="F434" s="96" t="s">
        <v>593</v>
      </c>
      <c r="G434" s="50" t="s">
        <v>293</v>
      </c>
      <c r="H434" s="50" t="s">
        <v>891</v>
      </c>
      <c r="I434" s="34" t="s">
        <v>892</v>
      </c>
      <c r="J434" s="33">
        <v>26638219</v>
      </c>
      <c r="K434" s="38"/>
      <c r="L434" s="38"/>
      <c r="M434" s="38"/>
      <c r="N434" s="38"/>
      <c r="O434" s="38"/>
    </row>
    <row r="435" spans="1:15" ht="39.75" x14ac:dyDescent="0.3">
      <c r="A435" s="55">
        <f>IFERROR(RANK(B435,$B:$B,1),"")</f>
        <v>434</v>
      </c>
      <c r="B435" s="55">
        <f>IFERROR(SEARCH(Darbiniek!$C$2,C435)+ROW()/10000,IFERROR(SEARCH(Darbiniek!$C$2,D435)+ROW()/10000,IFERROR(SEARCH(Darbiniek!$C$2,F435)+ROW()/10000,IFERROR(SEARCH(Darbiniek!$C$2,H435)+ROW()/10000,IFERROR(SEARCH(Darbiniek!$C$2,J435)+ROW()/10000,IFERROR(SEARCH(Darbiniek!$C$2,G435)+ROW()/10000,""))))))</f>
        <v>1.0435000000000001</v>
      </c>
      <c r="C435" s="50" t="s">
        <v>334</v>
      </c>
      <c r="D435" s="50" t="s">
        <v>273</v>
      </c>
      <c r="E435" s="56">
        <v>26</v>
      </c>
      <c r="F435" s="57" t="s">
        <v>610</v>
      </c>
      <c r="G435" s="50" t="s">
        <v>292</v>
      </c>
      <c r="H435" s="50" t="s">
        <v>992</v>
      </c>
      <c r="I435" s="89" t="s">
        <v>993</v>
      </c>
      <c r="J435" s="33">
        <v>67181506</v>
      </c>
      <c r="K435" s="38" t="s">
        <v>976</v>
      </c>
      <c r="L435" s="38"/>
      <c r="M435" s="38"/>
      <c r="N435" s="38" t="s">
        <v>981</v>
      </c>
      <c r="O435" s="38"/>
    </row>
    <row r="436" spans="1:15" ht="38.25" x14ac:dyDescent="0.2">
      <c r="A436" s="55">
        <f>IFERROR(RANK(B436,$B:$B,1),"")</f>
        <v>435</v>
      </c>
      <c r="B436" s="55">
        <f>IFERROR(SEARCH(Darbiniek!$C$2,C436)+ROW()/10000,IFERROR(SEARCH(Darbiniek!$C$2,D436)+ROW()/10000,IFERROR(SEARCH(Darbiniek!$C$2,F436)+ROW()/10000,IFERROR(SEARCH(Darbiniek!$C$2,H436)+ROW()/10000,IFERROR(SEARCH(Darbiniek!$C$2,J436)+ROW()/10000,IFERROR(SEARCH(Darbiniek!$C$2,G436)+ROW()/10000,""))))))</f>
        <v>1.0436000000000001</v>
      </c>
      <c r="C436" s="50" t="s">
        <v>334</v>
      </c>
      <c r="D436" s="50" t="s">
        <v>273</v>
      </c>
      <c r="E436" s="56">
        <v>23</v>
      </c>
      <c r="F436" s="57" t="s">
        <v>610</v>
      </c>
      <c r="G436" s="50" t="s">
        <v>293</v>
      </c>
      <c r="H436" s="50" t="s">
        <v>884</v>
      </c>
      <c r="I436" s="34" t="s">
        <v>739</v>
      </c>
      <c r="J436" s="33">
        <v>67181514</v>
      </c>
      <c r="K436" s="38" t="s">
        <v>976</v>
      </c>
      <c r="L436" s="38"/>
      <c r="M436" s="38"/>
      <c r="N436" s="38" t="s">
        <v>1021</v>
      </c>
      <c r="O436" s="38"/>
    </row>
    <row r="437" spans="1:15" x14ac:dyDescent="0.2">
      <c r="A437" s="55">
        <f>IFERROR(RANK(B437,$B:$B,1),"")</f>
        <v>436</v>
      </c>
      <c r="B437" s="55">
        <f>IFERROR(SEARCH(Darbiniek!$C$2,C437)+ROW()/10000,IFERROR(SEARCH(Darbiniek!$C$2,D437)+ROW()/10000,IFERROR(SEARCH(Darbiniek!$C$2,F437)+ROW()/10000,IFERROR(SEARCH(Darbiniek!$C$2,H437)+ROW()/10000,IFERROR(SEARCH(Darbiniek!$C$2,J437)+ROW()/10000,IFERROR(SEARCH(Darbiniek!$C$2,G437)+ROW()/10000,""))))))</f>
        <v>1.0437000000000001</v>
      </c>
      <c r="C437" s="50" t="s">
        <v>334</v>
      </c>
      <c r="D437" s="50" t="s">
        <v>273</v>
      </c>
      <c r="E437" s="56">
        <v>16</v>
      </c>
      <c r="F437" s="57" t="s">
        <v>45</v>
      </c>
      <c r="G437" s="50"/>
      <c r="H437" s="50" t="s">
        <v>258</v>
      </c>
      <c r="I437" s="34" t="s">
        <v>259</v>
      </c>
      <c r="J437" s="33"/>
      <c r="K437" s="38"/>
      <c r="L437" s="38"/>
      <c r="M437" s="38"/>
      <c r="N437" s="38"/>
      <c r="O437" s="38"/>
    </row>
    <row r="438" spans="1:15" ht="38.25" x14ac:dyDescent="0.2">
      <c r="A438" s="55">
        <f>IFERROR(RANK(B438,$B:$B,1),"")</f>
        <v>437</v>
      </c>
      <c r="B438" s="55">
        <f>IFERROR(SEARCH(Darbiniek!$C$2,C438)+ROW()/10000,IFERROR(SEARCH(Darbiniek!$C$2,D438)+ROW()/10000,IFERROR(SEARCH(Darbiniek!$C$2,F438)+ROW()/10000,IFERROR(SEARCH(Darbiniek!$C$2,H438)+ROW()/10000,IFERROR(SEARCH(Darbiniek!$C$2,J438)+ROW()/10000,IFERROR(SEARCH(Darbiniek!$C$2,G438)+ROW()/10000,""))))))</f>
        <v>1.0438000000000001</v>
      </c>
      <c r="C438" s="50" t="s">
        <v>334</v>
      </c>
      <c r="D438" s="50" t="s">
        <v>273</v>
      </c>
      <c r="E438" s="56">
        <v>34</v>
      </c>
      <c r="F438" s="57" t="s">
        <v>343</v>
      </c>
      <c r="G438" s="50" t="s">
        <v>292</v>
      </c>
      <c r="H438" s="50" t="s">
        <v>414</v>
      </c>
      <c r="I438" s="34" t="s">
        <v>415</v>
      </c>
      <c r="J438" s="33">
        <v>67105227</v>
      </c>
      <c r="K438" s="38" t="s">
        <v>976</v>
      </c>
      <c r="L438" s="38"/>
      <c r="M438" s="38"/>
      <c r="N438" s="38" t="s">
        <v>981</v>
      </c>
      <c r="O438" s="38"/>
    </row>
    <row r="439" spans="1:15" ht="38.25" x14ac:dyDescent="0.2">
      <c r="A439" s="55">
        <f>IFERROR(RANK(B439,$B:$B,1),"")</f>
        <v>438</v>
      </c>
      <c r="B439" s="55">
        <f>IFERROR(SEARCH(Darbiniek!$C$2,C439)+ROW()/10000,IFERROR(SEARCH(Darbiniek!$C$2,D439)+ROW()/10000,IFERROR(SEARCH(Darbiniek!$C$2,F439)+ROW()/10000,IFERROR(SEARCH(Darbiniek!$C$2,H439)+ROW()/10000,IFERROR(SEARCH(Darbiniek!$C$2,J439)+ROW()/10000,IFERROR(SEARCH(Darbiniek!$C$2,G439)+ROW()/10000,""))))))</f>
        <v>1.0439000000000001</v>
      </c>
      <c r="C439" s="50" t="s">
        <v>334</v>
      </c>
      <c r="D439" s="50" t="s">
        <v>273</v>
      </c>
      <c r="E439" s="56">
        <v>33</v>
      </c>
      <c r="F439" s="57" t="s">
        <v>612</v>
      </c>
      <c r="G439" s="50" t="s">
        <v>292</v>
      </c>
      <c r="H439" s="50" t="s">
        <v>554</v>
      </c>
      <c r="I439" s="34" t="s">
        <v>555</v>
      </c>
      <c r="J439" s="33">
        <v>67026676</v>
      </c>
      <c r="K439" s="38" t="s">
        <v>976</v>
      </c>
      <c r="L439" s="38"/>
      <c r="M439" s="38"/>
      <c r="N439" s="38" t="s">
        <v>981</v>
      </c>
      <c r="O439" s="38"/>
    </row>
    <row r="440" spans="1:15" ht="38.25" x14ac:dyDescent="0.2">
      <c r="A440" s="55">
        <f>IFERROR(RANK(B440,$B:$B,1),"")</f>
        <v>439</v>
      </c>
      <c r="B440" s="55">
        <f>IFERROR(SEARCH(Darbiniek!$C$2,C440)+ROW()/10000,IFERROR(SEARCH(Darbiniek!$C$2,D440)+ROW()/10000,IFERROR(SEARCH(Darbiniek!$C$2,F440)+ROW()/10000,IFERROR(SEARCH(Darbiniek!$C$2,H440)+ROW()/10000,IFERROR(SEARCH(Darbiniek!$C$2,J440)+ROW()/10000,IFERROR(SEARCH(Darbiniek!$C$2,G440)+ROW()/10000,""))))))</f>
        <v>1.044</v>
      </c>
      <c r="C440" s="50" t="s">
        <v>334</v>
      </c>
      <c r="D440" s="50" t="s">
        <v>273</v>
      </c>
      <c r="E440" s="56">
        <v>35</v>
      </c>
      <c r="F440" s="57" t="s">
        <v>612</v>
      </c>
      <c r="G440" s="50" t="s">
        <v>292</v>
      </c>
      <c r="H440" s="50" t="s">
        <v>721</v>
      </c>
      <c r="I440" s="34" t="s">
        <v>722</v>
      </c>
      <c r="J440" s="33">
        <v>67026675</v>
      </c>
      <c r="K440" s="38" t="s">
        <v>976</v>
      </c>
      <c r="L440" s="38"/>
      <c r="M440" s="38"/>
      <c r="N440" s="38" t="s">
        <v>981</v>
      </c>
      <c r="O440" s="38"/>
    </row>
    <row r="441" spans="1:15" ht="38.25" x14ac:dyDescent="0.2">
      <c r="A441" s="55">
        <f>IFERROR(RANK(B441,$B:$B,1),"")</f>
        <v>440</v>
      </c>
      <c r="B441" s="55">
        <f>IFERROR(SEARCH(Darbiniek!$C$2,C441)+ROW()/10000,IFERROR(SEARCH(Darbiniek!$C$2,D441)+ROW()/10000,IFERROR(SEARCH(Darbiniek!$C$2,F441)+ROW()/10000,IFERROR(SEARCH(Darbiniek!$C$2,H441)+ROW()/10000,IFERROR(SEARCH(Darbiniek!$C$2,J441)+ROW()/10000,IFERROR(SEARCH(Darbiniek!$C$2,G441)+ROW()/10000,""))))))</f>
        <v>1.0441</v>
      </c>
      <c r="C441" s="50" t="s">
        <v>334</v>
      </c>
      <c r="D441" s="50" t="s">
        <v>273</v>
      </c>
      <c r="E441" s="56">
        <v>35</v>
      </c>
      <c r="F441" s="57" t="s">
        <v>612</v>
      </c>
      <c r="G441" s="50" t="s">
        <v>292</v>
      </c>
      <c r="H441" s="50" t="s">
        <v>676</v>
      </c>
      <c r="I441" s="34" t="s">
        <v>677</v>
      </c>
      <c r="J441" s="126">
        <v>67181516</v>
      </c>
      <c r="K441" s="38" t="s">
        <v>976</v>
      </c>
      <c r="L441" s="38"/>
      <c r="M441" s="38"/>
      <c r="N441" s="38" t="s">
        <v>981</v>
      </c>
      <c r="O441" s="38"/>
    </row>
    <row r="442" spans="1:15" ht="38.25" x14ac:dyDescent="0.2">
      <c r="A442" s="55">
        <f>IFERROR(RANK(B442,$B:$B,1),"")</f>
        <v>441</v>
      </c>
      <c r="B442" s="55">
        <f>IFERROR(SEARCH(Darbiniek!$C$2,C442)+ROW()/10000,IFERROR(SEARCH(Darbiniek!$C$2,D442)+ROW()/10000,IFERROR(SEARCH(Darbiniek!$C$2,F442)+ROW()/10000,IFERROR(SEARCH(Darbiniek!$C$2,H442)+ROW()/10000,IFERROR(SEARCH(Darbiniek!$C$2,J442)+ROW()/10000,IFERROR(SEARCH(Darbiniek!$C$2,G442)+ROW()/10000,""))))))</f>
        <v>1.0442</v>
      </c>
      <c r="C442" s="50" t="s">
        <v>334</v>
      </c>
      <c r="D442" s="50" t="s">
        <v>273</v>
      </c>
      <c r="E442" s="56">
        <v>32</v>
      </c>
      <c r="F442" s="57" t="s">
        <v>612</v>
      </c>
      <c r="G442" s="50" t="s">
        <v>292</v>
      </c>
      <c r="H442" s="50" t="s">
        <v>245</v>
      </c>
      <c r="I442" s="34" t="s">
        <v>246</v>
      </c>
      <c r="J442" s="33">
        <v>67105440</v>
      </c>
      <c r="K442" s="38" t="s">
        <v>976</v>
      </c>
      <c r="L442" s="38"/>
      <c r="M442" s="38"/>
      <c r="N442" s="38" t="s">
        <v>981</v>
      </c>
      <c r="O442" s="38"/>
    </row>
    <row r="443" spans="1:15" ht="38.25" x14ac:dyDescent="0.2">
      <c r="A443" s="55">
        <f>IFERROR(RANK(B443,$B:$B,1),"")</f>
        <v>442</v>
      </c>
      <c r="B443" s="55">
        <f>IFERROR(SEARCH(Darbiniek!$C$2,C443)+ROW()/10000,IFERROR(SEARCH(Darbiniek!$C$2,D443)+ROW()/10000,IFERROR(SEARCH(Darbiniek!$C$2,F443)+ROW()/10000,IFERROR(SEARCH(Darbiniek!$C$2,H443)+ROW()/10000,IFERROR(SEARCH(Darbiniek!$C$2,J443)+ROW()/10000,IFERROR(SEARCH(Darbiniek!$C$2,G443)+ROW()/10000,""))))))</f>
        <v>1.0443</v>
      </c>
      <c r="C443" s="50" t="s">
        <v>334</v>
      </c>
      <c r="D443" s="50" t="s">
        <v>273</v>
      </c>
      <c r="E443" s="56">
        <v>23</v>
      </c>
      <c r="F443" s="57" t="s">
        <v>612</v>
      </c>
      <c r="G443" s="50" t="s">
        <v>292</v>
      </c>
      <c r="H443" s="50"/>
      <c r="I443" s="34"/>
      <c r="J443" s="33">
        <v>67181510</v>
      </c>
      <c r="K443" s="38" t="s">
        <v>976</v>
      </c>
      <c r="L443" s="38"/>
      <c r="M443" s="38"/>
      <c r="N443" s="38" t="s">
        <v>981</v>
      </c>
      <c r="O443" s="38"/>
    </row>
    <row r="444" spans="1:15" ht="38.25" x14ac:dyDescent="0.2">
      <c r="A444" s="55">
        <f>IFERROR(RANK(B444,$B:$B,1),"")</f>
        <v>443</v>
      </c>
      <c r="B444" s="55">
        <f>IFERROR(SEARCH(Darbiniek!$C$2,C444)+ROW()/10000,IFERROR(SEARCH(Darbiniek!$C$2,D444)+ROW()/10000,IFERROR(SEARCH(Darbiniek!$C$2,F444)+ROW()/10000,IFERROR(SEARCH(Darbiniek!$C$2,H444)+ROW()/10000,IFERROR(SEARCH(Darbiniek!$C$2,J444)+ROW()/10000,IFERROR(SEARCH(Darbiniek!$C$2,G444)+ROW()/10000,""))))))</f>
        <v>1.0444</v>
      </c>
      <c r="C444" s="50" t="s">
        <v>334</v>
      </c>
      <c r="D444" s="50" t="s">
        <v>273</v>
      </c>
      <c r="E444" s="56">
        <v>32</v>
      </c>
      <c r="F444" s="57" t="s">
        <v>345</v>
      </c>
      <c r="G444" s="50" t="s">
        <v>292</v>
      </c>
      <c r="H444" s="50" t="s">
        <v>252</v>
      </c>
      <c r="I444" s="34" t="s">
        <v>253</v>
      </c>
      <c r="J444" s="33">
        <v>67026673</v>
      </c>
      <c r="K444" s="38" t="s">
        <v>976</v>
      </c>
      <c r="L444" s="38"/>
      <c r="M444" s="38"/>
      <c r="N444" s="38" t="s">
        <v>981</v>
      </c>
      <c r="O444" s="38"/>
    </row>
    <row r="445" spans="1:15" ht="38.25" x14ac:dyDescent="0.2">
      <c r="A445" s="55">
        <f>IFERROR(RANK(B445,$B:$B,1),"")</f>
        <v>444</v>
      </c>
      <c r="B445" s="55">
        <f>IFERROR(SEARCH(Darbiniek!$C$2,C445)+ROW()/10000,IFERROR(SEARCH(Darbiniek!$C$2,D445)+ROW()/10000,IFERROR(SEARCH(Darbiniek!$C$2,F445)+ROW()/10000,IFERROR(SEARCH(Darbiniek!$C$2,H445)+ROW()/10000,IFERROR(SEARCH(Darbiniek!$C$2,J445)+ROW()/10000,IFERROR(SEARCH(Darbiniek!$C$2,G445)+ROW()/10000,""))))))</f>
        <v>1.0445</v>
      </c>
      <c r="C445" s="50" t="s">
        <v>334</v>
      </c>
      <c r="D445" s="50" t="s">
        <v>273</v>
      </c>
      <c r="E445" s="56">
        <v>21</v>
      </c>
      <c r="F445" s="57" t="s">
        <v>345</v>
      </c>
      <c r="G445" s="50" t="s">
        <v>790</v>
      </c>
      <c r="H445" s="50" t="s">
        <v>483</v>
      </c>
      <c r="I445" s="34" t="s">
        <v>484</v>
      </c>
      <c r="J445" s="33">
        <v>67181514</v>
      </c>
      <c r="K445" s="38" t="s">
        <v>978</v>
      </c>
      <c r="L445" s="38" t="s">
        <v>979</v>
      </c>
      <c r="M445" s="38"/>
      <c r="N445" s="38" t="s">
        <v>980</v>
      </c>
      <c r="O445" s="38"/>
    </row>
    <row r="446" spans="1:15" ht="38.25" x14ac:dyDescent="0.2">
      <c r="A446" s="55">
        <f>IFERROR(RANK(B446,$B:$B,1),"")</f>
        <v>445</v>
      </c>
      <c r="B446" s="55">
        <f>IFERROR(SEARCH(Darbiniek!$C$2,C446)+ROW()/10000,IFERROR(SEARCH(Darbiniek!$C$2,D446)+ROW()/10000,IFERROR(SEARCH(Darbiniek!$C$2,F446)+ROW()/10000,IFERROR(SEARCH(Darbiniek!$C$2,H446)+ROW()/10000,IFERROR(SEARCH(Darbiniek!$C$2,J446)+ROW()/10000,IFERROR(SEARCH(Darbiniek!$C$2,G446)+ROW()/10000,""))))))</f>
        <v>1.0446</v>
      </c>
      <c r="C446" s="50" t="s">
        <v>334</v>
      </c>
      <c r="D446" s="50" t="s">
        <v>273</v>
      </c>
      <c r="E446" s="56">
        <v>25</v>
      </c>
      <c r="F446" s="57" t="s">
        <v>628</v>
      </c>
      <c r="G446" s="50" t="s">
        <v>291</v>
      </c>
      <c r="H446" s="50" t="s">
        <v>482</v>
      </c>
      <c r="I446" s="34" t="s">
        <v>750</v>
      </c>
      <c r="J446" s="33">
        <v>67181501</v>
      </c>
      <c r="K446" s="38" t="s">
        <v>976</v>
      </c>
      <c r="L446" s="38"/>
      <c r="M446" s="38"/>
      <c r="N446" s="38" t="s">
        <v>981</v>
      </c>
      <c r="O446" s="38"/>
    </row>
    <row r="447" spans="1:15" ht="39.75" x14ac:dyDescent="0.3">
      <c r="A447" s="55">
        <f>IFERROR(RANK(B447,$B:$B,1),"")</f>
        <v>446</v>
      </c>
      <c r="B447" s="55">
        <f>IFERROR(SEARCH(Darbiniek!$C$2,C447)+ROW()/10000,IFERROR(SEARCH(Darbiniek!$C$2,D447)+ROW()/10000,IFERROR(SEARCH(Darbiniek!$C$2,F447)+ROW()/10000,IFERROR(SEARCH(Darbiniek!$C$2,H447)+ROW()/10000,IFERROR(SEARCH(Darbiniek!$C$2,J447)+ROW()/10000,IFERROR(SEARCH(Darbiniek!$C$2,G447)+ROW()/10000,""))))))</f>
        <v>1.0447</v>
      </c>
      <c r="C447" s="50" t="s">
        <v>334</v>
      </c>
      <c r="D447" s="50" t="s">
        <v>273</v>
      </c>
      <c r="E447" s="56">
        <v>26</v>
      </c>
      <c r="F447" s="57" t="s">
        <v>991</v>
      </c>
      <c r="G447" s="50" t="s">
        <v>292</v>
      </c>
      <c r="H447" s="50" t="s">
        <v>899</v>
      </c>
      <c r="I447" s="89" t="s">
        <v>900</v>
      </c>
      <c r="J447" s="33">
        <v>67037656</v>
      </c>
      <c r="K447" s="38" t="s">
        <v>976</v>
      </c>
      <c r="L447" s="38"/>
      <c r="M447" s="38"/>
      <c r="N447" s="38" t="s">
        <v>981</v>
      </c>
      <c r="O447" s="38"/>
    </row>
    <row r="448" spans="1:15" ht="25.5" x14ac:dyDescent="0.2">
      <c r="A448" s="55">
        <f>IFERROR(RANK(B448,$B:$B,1),"")</f>
        <v>447</v>
      </c>
      <c r="B448" s="55">
        <f>IFERROR(SEARCH(Darbiniek!$C$2,C448)+ROW()/10000,IFERROR(SEARCH(Darbiniek!$C$2,D448)+ROW()/10000,IFERROR(SEARCH(Darbiniek!$C$2,F448)+ROW()/10000,IFERROR(SEARCH(Darbiniek!$C$2,H448)+ROW()/10000,IFERROR(SEARCH(Darbiniek!$C$2,J448)+ROW()/10000,IFERROR(SEARCH(Darbiniek!$C$2,G448)+ROW()/10000,""))))))</f>
        <v>1.0448</v>
      </c>
      <c r="C448" s="50" t="s">
        <v>334</v>
      </c>
      <c r="D448" s="50" t="s">
        <v>273</v>
      </c>
      <c r="E448" s="56">
        <v>24</v>
      </c>
      <c r="F448" s="57" t="s">
        <v>629</v>
      </c>
      <c r="G448" s="50" t="s">
        <v>291</v>
      </c>
      <c r="H448" s="50" t="s">
        <v>260</v>
      </c>
      <c r="I448" s="34" t="s">
        <v>261</v>
      </c>
      <c r="J448" s="33">
        <v>67105464</v>
      </c>
      <c r="K448" s="38" t="s">
        <v>976</v>
      </c>
      <c r="L448" s="38" t="s">
        <v>1019</v>
      </c>
      <c r="M448" s="38"/>
      <c r="N448" s="38" t="s">
        <v>1020</v>
      </c>
      <c r="O448" s="38"/>
    </row>
    <row r="449" spans="1:18" ht="25.5" x14ac:dyDescent="0.2">
      <c r="A449" s="55">
        <f>IFERROR(RANK(B449,$B:$B,1),"")</f>
        <v>448</v>
      </c>
      <c r="B449" s="55">
        <f>IFERROR(SEARCH(Darbiniek!$C$2,C449)+ROW()/10000,IFERROR(SEARCH(Darbiniek!$C$2,D449)+ROW()/10000,IFERROR(SEARCH(Darbiniek!$C$2,F449)+ROW()/10000,IFERROR(SEARCH(Darbiniek!$C$2,H449)+ROW()/10000,IFERROR(SEARCH(Darbiniek!$C$2,J449)+ROW()/10000,IFERROR(SEARCH(Darbiniek!$C$2,G449)+ROW()/10000,""))))))</f>
        <v>1.0448999999999999</v>
      </c>
      <c r="C449" s="50" t="s">
        <v>334</v>
      </c>
      <c r="D449" s="50" t="s">
        <v>273</v>
      </c>
      <c r="E449" s="56">
        <v>24</v>
      </c>
      <c r="F449" s="57" t="s">
        <v>347</v>
      </c>
      <c r="G449" s="50" t="s">
        <v>291</v>
      </c>
      <c r="H449" s="50" t="s">
        <v>882</v>
      </c>
      <c r="I449" s="34" t="s">
        <v>883</v>
      </c>
      <c r="J449" s="33">
        <v>67181605</v>
      </c>
      <c r="K449" s="38" t="s">
        <v>976</v>
      </c>
      <c r="L449" s="38" t="s">
        <v>1019</v>
      </c>
      <c r="M449" s="38"/>
      <c r="N449" s="38" t="s">
        <v>1020</v>
      </c>
      <c r="O449" s="38"/>
    </row>
    <row r="450" spans="1:18" ht="39.75" customHeight="1" x14ac:dyDescent="0.2">
      <c r="A450" s="55">
        <f>IFERROR(RANK(B450,$B:$B,1),"")</f>
        <v>449</v>
      </c>
      <c r="B450" s="55">
        <f>IFERROR(SEARCH(Darbiniek!$C$2,C450)+ROW()/10000,IFERROR(SEARCH(Darbiniek!$C$2,D450)+ROW()/10000,IFERROR(SEARCH(Darbiniek!$C$2,F450)+ROW()/10000,IFERROR(SEARCH(Darbiniek!$C$2,H450)+ROW()/10000,IFERROR(SEARCH(Darbiniek!$C$2,J450)+ROW()/10000,IFERROR(SEARCH(Darbiniek!$C$2,G450)+ROW()/10000,""))))))</f>
        <v>1.0449999999999999</v>
      </c>
      <c r="C450" s="50" t="s">
        <v>334</v>
      </c>
      <c r="D450" s="50" t="s">
        <v>273</v>
      </c>
      <c r="E450" s="56">
        <v>24</v>
      </c>
      <c r="F450" s="57" t="s">
        <v>347</v>
      </c>
      <c r="G450" s="50" t="s">
        <v>291</v>
      </c>
      <c r="H450" s="50" t="s">
        <v>740</v>
      </c>
      <c r="I450" s="34" t="s">
        <v>741</v>
      </c>
      <c r="J450" s="33">
        <v>67181505</v>
      </c>
      <c r="K450" s="38" t="s">
        <v>976</v>
      </c>
      <c r="L450" s="38" t="s">
        <v>1019</v>
      </c>
      <c r="M450" s="38"/>
      <c r="N450" s="38" t="s">
        <v>1020</v>
      </c>
      <c r="O450" s="38"/>
    </row>
    <row r="451" spans="1:18" ht="38.25" x14ac:dyDescent="0.2">
      <c r="A451" s="55">
        <f>IFERROR(RANK(B451,$B:$B,1),"")</f>
        <v>450</v>
      </c>
      <c r="B451" s="55">
        <f>IFERROR(SEARCH(Darbiniek!$C$2,C451)+ROW()/10000,IFERROR(SEARCH(Darbiniek!$C$2,D451)+ROW()/10000,IFERROR(SEARCH(Darbiniek!$C$2,F451)+ROW()/10000,IFERROR(SEARCH(Darbiniek!$C$2,H451)+ROW()/10000,IFERROR(SEARCH(Darbiniek!$C$2,J451)+ROW()/10000,IFERROR(SEARCH(Darbiniek!$C$2,G451)+ROW()/10000,""))))))</f>
        <v>1.0450999999999999</v>
      </c>
      <c r="C451" s="50" t="s">
        <v>334</v>
      </c>
      <c r="D451" s="50" t="s">
        <v>273</v>
      </c>
      <c r="E451" s="56">
        <v>22</v>
      </c>
      <c r="F451" s="57" t="s">
        <v>349</v>
      </c>
      <c r="G451" s="50" t="s">
        <v>293</v>
      </c>
      <c r="H451" s="50" t="s">
        <v>873</v>
      </c>
      <c r="I451" s="34" t="s">
        <v>874</v>
      </c>
      <c r="J451" s="33">
        <v>67026683</v>
      </c>
      <c r="K451" s="38" t="s">
        <v>976</v>
      </c>
      <c r="L451" s="38"/>
      <c r="M451" s="38"/>
      <c r="N451" s="38" t="s">
        <v>981</v>
      </c>
      <c r="O451" s="38"/>
    </row>
    <row r="452" spans="1:18" ht="38.25" x14ac:dyDescent="0.2">
      <c r="A452" s="55">
        <f>IFERROR(RANK(B452,$B:$B,1),"")</f>
        <v>451</v>
      </c>
      <c r="B452" s="55">
        <f>IFERROR(SEARCH(Darbiniek!$C$2,C452)+ROW()/10000,IFERROR(SEARCH(Darbiniek!$C$2,D452)+ROW()/10000,IFERROR(SEARCH(Darbiniek!$C$2,F452)+ROW()/10000,IFERROR(SEARCH(Darbiniek!$C$2,H452)+ROW()/10000,IFERROR(SEARCH(Darbiniek!$C$2,J452)+ROW()/10000,IFERROR(SEARCH(Darbiniek!$C$2,G452)+ROW()/10000,""))))))</f>
        <v>1.0451999999999999</v>
      </c>
      <c r="C452" s="50" t="s">
        <v>334</v>
      </c>
      <c r="D452" s="50" t="s">
        <v>273</v>
      </c>
      <c r="E452" s="56">
        <v>21</v>
      </c>
      <c r="F452" s="57" t="s">
        <v>348</v>
      </c>
      <c r="G452" s="50" t="s">
        <v>293</v>
      </c>
      <c r="H452" s="50" t="s">
        <v>256</v>
      </c>
      <c r="I452" s="34" t="s">
        <v>257</v>
      </c>
      <c r="J452" s="33">
        <v>67181511</v>
      </c>
      <c r="K452" s="38" t="s">
        <v>984</v>
      </c>
      <c r="L452" s="38" t="s">
        <v>979</v>
      </c>
      <c r="M452" s="38"/>
      <c r="N452" s="38" t="s">
        <v>983</v>
      </c>
      <c r="O452" s="38"/>
    </row>
    <row r="453" spans="1:18" ht="76.5" x14ac:dyDescent="0.2">
      <c r="A453" s="55">
        <f>IFERROR(RANK(B453,$B:$B,1),"")</f>
        <v>452</v>
      </c>
      <c r="B453" s="55">
        <f>IFERROR(SEARCH(Darbiniek!$C$2,C453)+ROW()/10000,IFERROR(SEARCH(Darbiniek!$C$2,D453)+ROW()/10000,IFERROR(SEARCH(Darbiniek!$C$2,F453)+ROW()/10000,IFERROR(SEARCH(Darbiniek!$C$2,H453)+ROW()/10000,IFERROR(SEARCH(Darbiniek!$C$2,J453)+ROW()/10000,IFERROR(SEARCH(Darbiniek!$C$2,G453)+ROW()/10000,""))))))</f>
        <v>1.0452999999999999</v>
      </c>
      <c r="C453" s="50" t="s">
        <v>334</v>
      </c>
      <c r="D453" s="50" t="s">
        <v>273</v>
      </c>
      <c r="E453" s="56">
        <v>14</v>
      </c>
      <c r="F453" s="57" t="s">
        <v>350</v>
      </c>
      <c r="G453" s="50" t="s">
        <v>293</v>
      </c>
      <c r="H453" s="50" t="s">
        <v>247</v>
      </c>
      <c r="I453" s="34" t="s">
        <v>248</v>
      </c>
      <c r="J453" s="33">
        <v>67181689</v>
      </c>
      <c r="K453" s="38" t="s">
        <v>988</v>
      </c>
      <c r="L453" s="38" t="s">
        <v>989</v>
      </c>
      <c r="M453" s="38" t="s">
        <v>989</v>
      </c>
      <c r="N453" s="38" t="s">
        <v>989</v>
      </c>
      <c r="O453" s="38" t="s">
        <v>990</v>
      </c>
    </row>
    <row r="454" spans="1:18" ht="76.5" x14ac:dyDescent="0.2">
      <c r="A454" s="55">
        <f>IFERROR(RANK(B454,$B:$B,1),"")</f>
        <v>453</v>
      </c>
      <c r="B454" s="55">
        <f>IFERROR(SEARCH(Darbiniek!$C$2,C454)+ROW()/10000,IFERROR(SEARCH(Darbiniek!$C$2,D454)+ROW()/10000,IFERROR(SEARCH(Darbiniek!$C$2,F454)+ROW()/10000,IFERROR(SEARCH(Darbiniek!$C$2,H454)+ROW()/10000,IFERROR(SEARCH(Darbiniek!$C$2,J454)+ROW()/10000,IFERROR(SEARCH(Darbiniek!$C$2,G454)+ROW()/10000,""))))))</f>
        <v>1.0454000000000001</v>
      </c>
      <c r="C454" s="50" t="s">
        <v>334</v>
      </c>
      <c r="D454" s="50" t="s">
        <v>273</v>
      </c>
      <c r="E454" s="56">
        <v>13</v>
      </c>
      <c r="F454" s="57" t="s">
        <v>350</v>
      </c>
      <c r="G454" s="50" t="s">
        <v>293</v>
      </c>
      <c r="H454" s="50" t="s">
        <v>887</v>
      </c>
      <c r="I454" s="34" t="s">
        <v>888</v>
      </c>
      <c r="J454" s="33">
        <v>67181503</v>
      </c>
      <c r="K454" s="38" t="s">
        <v>988</v>
      </c>
      <c r="L454" s="38" t="s">
        <v>989</v>
      </c>
      <c r="M454" s="38" t="s">
        <v>989</v>
      </c>
      <c r="N454" s="38" t="s">
        <v>989</v>
      </c>
      <c r="O454" s="38" t="s">
        <v>990</v>
      </c>
    </row>
    <row r="455" spans="1:18" ht="76.5" x14ac:dyDescent="0.2">
      <c r="A455" s="55">
        <f>IFERROR(RANK(B455,$B:$B,1),"")</f>
        <v>454</v>
      </c>
      <c r="B455" s="55">
        <f>IFERROR(SEARCH(Darbiniek!$C$2,C455)+ROW()/10000,IFERROR(SEARCH(Darbiniek!$C$2,D455)+ROW()/10000,IFERROR(SEARCH(Darbiniek!$C$2,F455)+ROW()/10000,IFERROR(SEARCH(Darbiniek!$C$2,H455)+ROW()/10000,IFERROR(SEARCH(Darbiniek!$C$2,J455)+ROW()/10000,IFERROR(SEARCH(Darbiniek!$C$2,G455)+ROW()/10000,""))))))</f>
        <v>1.0455000000000001</v>
      </c>
      <c r="C455" s="50" t="s">
        <v>334</v>
      </c>
      <c r="D455" s="50" t="s">
        <v>273</v>
      </c>
      <c r="E455" s="56">
        <v>17</v>
      </c>
      <c r="F455" s="57" t="s">
        <v>350</v>
      </c>
      <c r="G455" s="50" t="s">
        <v>293</v>
      </c>
      <c r="H455" s="21" t="s">
        <v>646</v>
      </c>
      <c r="I455" s="34" t="s">
        <v>647</v>
      </c>
      <c r="J455" s="33">
        <v>67181674</v>
      </c>
      <c r="K455" s="38" t="s">
        <v>988</v>
      </c>
      <c r="L455" s="38" t="s">
        <v>989</v>
      </c>
      <c r="M455" s="38" t="s">
        <v>989</v>
      </c>
      <c r="N455" s="38" t="s">
        <v>989</v>
      </c>
      <c r="O455" s="38" t="s">
        <v>990</v>
      </c>
    </row>
    <row r="456" spans="1:18" ht="76.5" x14ac:dyDescent="0.2">
      <c r="A456" s="55">
        <f>IFERROR(RANK(B456,$B:$B,1),"")</f>
        <v>455</v>
      </c>
      <c r="B456" s="55">
        <f>IFERROR(SEARCH(Darbiniek!$C$2,C456)+ROW()/10000,IFERROR(SEARCH(Darbiniek!$C$2,D456)+ROW()/10000,IFERROR(SEARCH(Darbiniek!$C$2,F456)+ROW()/10000,IFERROR(SEARCH(Darbiniek!$C$2,H456)+ROW()/10000,IFERROR(SEARCH(Darbiniek!$C$2,J456)+ROW()/10000,IFERROR(SEARCH(Darbiniek!$C$2,G456)+ROW()/10000,""))))))</f>
        <v>1.0456000000000001</v>
      </c>
      <c r="C456" s="50" t="s">
        <v>334</v>
      </c>
      <c r="D456" s="50" t="s">
        <v>273</v>
      </c>
      <c r="E456" s="56">
        <v>15</v>
      </c>
      <c r="F456" s="57" t="s">
        <v>350</v>
      </c>
      <c r="G456" s="50" t="s">
        <v>293</v>
      </c>
      <c r="H456" s="50" t="s">
        <v>412</v>
      </c>
      <c r="I456" s="34" t="s">
        <v>413</v>
      </c>
      <c r="J456" s="33">
        <v>67181502</v>
      </c>
      <c r="K456" s="38" t="s">
        <v>988</v>
      </c>
      <c r="L456" s="38" t="s">
        <v>989</v>
      </c>
      <c r="M456" s="38" t="s">
        <v>989</v>
      </c>
      <c r="N456" s="38" t="s">
        <v>989</v>
      </c>
      <c r="O456" s="38" t="s">
        <v>990</v>
      </c>
    </row>
    <row r="457" spans="1:18" ht="76.5" x14ac:dyDescent="0.2">
      <c r="A457" s="55">
        <f>IFERROR(RANK(B457,$B:$B,1),"")</f>
        <v>456</v>
      </c>
      <c r="B457" s="55">
        <f>IFERROR(SEARCH(Darbiniek!$C$2,C457)+ROW()/10000,IFERROR(SEARCH(Darbiniek!$C$2,D457)+ROW()/10000,IFERROR(SEARCH(Darbiniek!$C$2,F457)+ROW()/10000,IFERROR(SEARCH(Darbiniek!$C$2,H457)+ROW()/10000,IFERROR(SEARCH(Darbiniek!$C$2,J457)+ROW()/10000,IFERROR(SEARCH(Darbiniek!$C$2,G457)+ROW()/10000,""))))))</f>
        <v>1.0457000000000001</v>
      </c>
      <c r="C457" s="50" t="s">
        <v>334</v>
      </c>
      <c r="D457" s="50" t="s">
        <v>273</v>
      </c>
      <c r="E457" s="56">
        <v>13</v>
      </c>
      <c r="F457" s="57" t="s">
        <v>350</v>
      </c>
      <c r="G457" s="50" t="s">
        <v>293</v>
      </c>
      <c r="H457" s="50" t="s">
        <v>885</v>
      </c>
      <c r="I457" s="34" t="s">
        <v>886</v>
      </c>
      <c r="J457" s="33">
        <v>67181864</v>
      </c>
      <c r="K457" s="38" t="s">
        <v>988</v>
      </c>
      <c r="L457" s="38" t="s">
        <v>989</v>
      </c>
      <c r="M457" s="38" t="s">
        <v>989</v>
      </c>
      <c r="N457" s="38" t="s">
        <v>989</v>
      </c>
      <c r="O457" s="38" t="s">
        <v>990</v>
      </c>
    </row>
    <row r="458" spans="1:18" ht="76.5" x14ac:dyDescent="0.2">
      <c r="A458" s="55">
        <f>IFERROR(RANK(B458,$B:$B,1),"")</f>
        <v>457</v>
      </c>
      <c r="B458" s="55">
        <f>IFERROR(SEARCH(Darbiniek!$C$2,C458)+ROW()/10000,IFERROR(SEARCH(Darbiniek!$C$2,D458)+ROW()/10000,IFERROR(SEARCH(Darbiniek!$C$2,F458)+ROW()/10000,IFERROR(SEARCH(Darbiniek!$C$2,H458)+ROW()/10000,IFERROR(SEARCH(Darbiniek!$C$2,J458)+ROW()/10000,IFERROR(SEARCH(Darbiniek!$C$2,G458)+ROW()/10000,""))))))</f>
        <v>1.0458000000000001</v>
      </c>
      <c r="C458" s="50" t="s">
        <v>334</v>
      </c>
      <c r="D458" s="50" t="s">
        <v>273</v>
      </c>
      <c r="E458" s="56">
        <v>15</v>
      </c>
      <c r="F458" s="57" t="s">
        <v>350</v>
      </c>
      <c r="G458" s="50" t="s">
        <v>293</v>
      </c>
      <c r="H458" s="50" t="s">
        <v>250</v>
      </c>
      <c r="I458" s="34" t="s">
        <v>251</v>
      </c>
      <c r="J458" s="33">
        <v>67026853</v>
      </c>
      <c r="K458" s="38" t="s">
        <v>988</v>
      </c>
      <c r="L458" s="38" t="s">
        <v>989</v>
      </c>
      <c r="M458" s="38" t="s">
        <v>989</v>
      </c>
      <c r="N458" s="38" t="s">
        <v>989</v>
      </c>
      <c r="O458" s="38" t="s">
        <v>990</v>
      </c>
    </row>
    <row r="459" spans="1:18" ht="78" x14ac:dyDescent="0.3">
      <c r="A459" s="55">
        <f>IFERROR(RANK(B459,$B:$B,1),"")</f>
        <v>458</v>
      </c>
      <c r="B459" s="55">
        <f>IFERROR(SEARCH(Darbiniek!$C$2,C459)+ROW()/10000,IFERROR(SEARCH(Darbiniek!$C$2,D459)+ROW()/10000,IFERROR(SEARCH(Darbiniek!$C$2,F459)+ROW()/10000,IFERROR(SEARCH(Darbiniek!$C$2,H459)+ROW()/10000,IFERROR(SEARCH(Darbiniek!$C$2,J459)+ROW()/10000,IFERROR(SEARCH(Darbiniek!$C$2,G459)+ROW()/10000,""))))))</f>
        <v>1.0459000000000001</v>
      </c>
      <c r="C459" s="50" t="s">
        <v>334</v>
      </c>
      <c r="D459" s="50" t="s">
        <v>273</v>
      </c>
      <c r="E459" s="56">
        <v>11</v>
      </c>
      <c r="F459" s="57" t="s">
        <v>350</v>
      </c>
      <c r="G459" s="50" t="s">
        <v>293</v>
      </c>
      <c r="H459" s="50" t="s">
        <v>936</v>
      </c>
      <c r="I459" s="89" t="s">
        <v>937</v>
      </c>
      <c r="J459" s="33">
        <v>67181518</v>
      </c>
      <c r="K459" s="38" t="s">
        <v>988</v>
      </c>
      <c r="L459" s="38" t="s">
        <v>989</v>
      </c>
      <c r="M459" s="38" t="s">
        <v>989</v>
      </c>
      <c r="N459" s="38" t="s">
        <v>989</v>
      </c>
      <c r="O459" s="38" t="s">
        <v>990</v>
      </c>
    </row>
    <row r="460" spans="1:18" ht="76.5" x14ac:dyDescent="0.2">
      <c r="A460" s="55">
        <f>IFERROR(RANK(B460,$B:$B,1),"")</f>
        <v>459</v>
      </c>
      <c r="B460" s="55">
        <f>IFERROR(SEARCH(Darbiniek!$C$2,C460)+ROW()/10000,IFERROR(SEARCH(Darbiniek!$C$2,D460)+ROW()/10000,IFERROR(SEARCH(Darbiniek!$C$2,F460)+ROW()/10000,IFERROR(SEARCH(Darbiniek!$C$2,H460)+ROW()/10000,IFERROR(SEARCH(Darbiniek!$C$2,J460)+ROW()/10000,IFERROR(SEARCH(Darbiniek!$C$2,G460)+ROW()/10000,""))))))</f>
        <v>1.046</v>
      </c>
      <c r="C460" s="50" t="s">
        <v>334</v>
      </c>
      <c r="D460" s="50" t="s">
        <v>273</v>
      </c>
      <c r="E460" s="56">
        <v>17</v>
      </c>
      <c r="F460" s="57" t="s">
        <v>350</v>
      </c>
      <c r="G460" s="50" t="s">
        <v>293</v>
      </c>
      <c r="H460" s="50" t="s">
        <v>485</v>
      </c>
      <c r="I460" s="34" t="s">
        <v>486</v>
      </c>
      <c r="J460" s="33">
        <v>67026855</v>
      </c>
      <c r="K460" s="38" t="s">
        <v>988</v>
      </c>
      <c r="L460" s="38" t="s">
        <v>989</v>
      </c>
      <c r="M460" s="38" t="s">
        <v>989</v>
      </c>
      <c r="N460" s="38" t="s">
        <v>989</v>
      </c>
      <c r="O460" s="38" t="s">
        <v>990</v>
      </c>
    </row>
    <row r="461" spans="1:18" ht="78" x14ac:dyDescent="0.3">
      <c r="A461" s="55">
        <f>IFERROR(RANK(B461,$B:$B,1),"")</f>
        <v>460</v>
      </c>
      <c r="B461" s="55">
        <f>IFERROR(SEARCH(Darbiniek!$C$2,C461)+ROW()/10000,IFERROR(SEARCH(Darbiniek!$C$2,D461)+ROW()/10000,IFERROR(SEARCH(Darbiniek!$C$2,F461)+ROW()/10000,IFERROR(SEARCH(Darbiniek!$C$2,H461)+ROW()/10000,IFERROR(SEARCH(Darbiniek!$C$2,J461)+ROW()/10000,IFERROR(SEARCH(Darbiniek!$C$2,G461)+ROW()/10000,""))))))</f>
        <v>1.0461</v>
      </c>
      <c r="C461" s="50" t="s">
        <v>334</v>
      </c>
      <c r="D461" s="50" t="s">
        <v>273</v>
      </c>
      <c r="E461" s="56">
        <v>13</v>
      </c>
      <c r="F461" s="57" t="s">
        <v>350</v>
      </c>
      <c r="G461" s="50" t="s">
        <v>293</v>
      </c>
      <c r="H461" s="50" t="s">
        <v>957</v>
      </c>
      <c r="I461" s="89" t="s">
        <v>958</v>
      </c>
      <c r="J461" s="33">
        <v>67181847</v>
      </c>
      <c r="K461" s="38" t="s">
        <v>988</v>
      </c>
      <c r="L461" s="38" t="s">
        <v>989</v>
      </c>
      <c r="M461" s="38" t="s">
        <v>989</v>
      </c>
      <c r="N461" s="38" t="s">
        <v>989</v>
      </c>
      <c r="O461" s="38" t="s">
        <v>990</v>
      </c>
    </row>
    <row r="462" spans="1:18" ht="76.5" x14ac:dyDescent="0.2">
      <c r="A462" s="55">
        <f>IFERROR(RANK(B462,$B:$B,1),"")</f>
        <v>461</v>
      </c>
      <c r="B462" s="55">
        <f>IFERROR(SEARCH(Darbiniek!$C$2,C462)+ROW()/10000,IFERROR(SEARCH(Darbiniek!$C$2,D462)+ROW()/10000,IFERROR(SEARCH(Darbiniek!$C$2,F462)+ROW()/10000,IFERROR(SEARCH(Darbiniek!$C$2,H462)+ROW()/10000,IFERROR(SEARCH(Darbiniek!$C$2,J462)+ROW()/10000,IFERROR(SEARCH(Darbiniek!$C$2,G462)+ROW()/10000,""))))))</f>
        <v>1.0462</v>
      </c>
      <c r="C462" s="107" t="s">
        <v>334</v>
      </c>
      <c r="D462" s="107" t="s">
        <v>273</v>
      </c>
      <c r="E462" s="108">
        <v>11</v>
      </c>
      <c r="F462" s="111" t="s">
        <v>350</v>
      </c>
      <c r="G462" s="107" t="s">
        <v>293</v>
      </c>
      <c r="H462" s="107" t="s">
        <v>889</v>
      </c>
      <c r="I462" s="124" t="s">
        <v>890</v>
      </c>
      <c r="J462" s="109">
        <v>67848833</v>
      </c>
      <c r="K462" s="110" t="s">
        <v>988</v>
      </c>
      <c r="L462" s="110" t="s">
        <v>989</v>
      </c>
      <c r="M462" s="110" t="s">
        <v>989</v>
      </c>
      <c r="N462" s="110" t="s">
        <v>989</v>
      </c>
      <c r="O462" s="110" t="s">
        <v>990</v>
      </c>
    </row>
    <row r="463" spans="1:18" ht="76.5" x14ac:dyDescent="0.2">
      <c r="A463" s="55">
        <f>IFERROR(RANK(B463,$B:$B,1),"")</f>
        <v>462</v>
      </c>
      <c r="B463" s="55">
        <f>IFERROR(SEARCH(Darbiniek!$C$2,C463)+ROW()/10000,IFERROR(SEARCH(Darbiniek!$C$2,D463)+ROW()/10000,IFERROR(SEARCH(Darbiniek!$C$2,F463)+ROW()/10000,IFERROR(SEARCH(Darbiniek!$C$2,H463)+ROW()/10000,IFERROR(SEARCH(Darbiniek!$C$2,J463)+ROW()/10000,IFERROR(SEARCH(Darbiniek!$C$2,G463)+ROW()/10000,""))))))</f>
        <v>1.0463</v>
      </c>
      <c r="C463" s="50" t="s">
        <v>334</v>
      </c>
      <c r="D463" s="50" t="s">
        <v>273</v>
      </c>
      <c r="E463" s="56">
        <v>11</v>
      </c>
      <c r="F463" s="57" t="s">
        <v>350</v>
      </c>
      <c r="G463" s="50" t="s">
        <v>293</v>
      </c>
      <c r="H463" s="50" t="s">
        <v>487</v>
      </c>
      <c r="I463" s="34" t="s">
        <v>488</v>
      </c>
      <c r="J463" s="33">
        <v>67105734</v>
      </c>
      <c r="K463" s="38" t="s">
        <v>988</v>
      </c>
      <c r="L463" s="38" t="s">
        <v>989</v>
      </c>
      <c r="M463" s="38" t="s">
        <v>989</v>
      </c>
      <c r="N463" s="38" t="s">
        <v>989</v>
      </c>
      <c r="O463" s="38" t="s">
        <v>990</v>
      </c>
    </row>
    <row r="464" spans="1:18" s="33" customFormat="1" x14ac:dyDescent="0.2">
      <c r="A464" s="55">
        <f>IFERROR(RANK(B464,$B:$B,1),"")</f>
        <v>463</v>
      </c>
      <c r="B464" s="55">
        <f>IFERROR(SEARCH(Darbiniek!$C$2,C464)+ROW()/10000,IFERROR(SEARCH(Darbiniek!$C$2,D464)+ROW()/10000,IFERROR(SEARCH(Darbiniek!$C$2,F464)+ROW()/10000,IFERROR(SEARCH(Darbiniek!$C$2,H464)+ROW()/10000,IFERROR(SEARCH(Darbiniek!$C$2,J464)+ROW()/10000,IFERROR(SEARCH(Darbiniek!$C$2,G464)+ROW()/10000,""))))))</f>
        <v>1.0464</v>
      </c>
      <c r="C464" s="114" t="s">
        <v>334</v>
      </c>
      <c r="D464" s="114" t="s">
        <v>273</v>
      </c>
      <c r="E464" s="125">
        <v>32</v>
      </c>
      <c r="F464" s="73" t="s">
        <v>630</v>
      </c>
      <c r="G464" s="114" t="s">
        <v>292</v>
      </c>
      <c r="H464" s="114" t="s">
        <v>781</v>
      </c>
      <c r="I464" s="123" t="s">
        <v>782</v>
      </c>
      <c r="J464" s="115">
        <v>67848832</v>
      </c>
      <c r="K464" s="116"/>
      <c r="L464" s="116"/>
      <c r="M464" s="116"/>
      <c r="N464" s="116"/>
      <c r="O464" s="116"/>
      <c r="P464" s="50"/>
      <c r="Q464" s="50"/>
      <c r="R464" s="50"/>
    </row>
    <row r="465" spans="1:15" ht="38.25" x14ac:dyDescent="0.2">
      <c r="A465" s="55">
        <f>IFERROR(RANK(B465,$B:$B,1),"")</f>
        <v>464</v>
      </c>
      <c r="B465" s="55">
        <f>IFERROR(SEARCH(Darbiniek!$C$2,C465)+ROW()/10000,IFERROR(SEARCH(Darbiniek!$C$2,D465)+ROW()/10000,IFERROR(SEARCH(Darbiniek!$C$2,F465)+ROW()/10000,IFERROR(SEARCH(Darbiniek!$C$2,H465)+ROW()/10000,IFERROR(SEARCH(Darbiniek!$C$2,J465)+ROW()/10000,IFERROR(SEARCH(Darbiniek!$C$2,G465)+ROW()/10000,""))))))</f>
        <v>1.0465</v>
      </c>
      <c r="C465" s="50"/>
      <c r="D465" s="50" t="s">
        <v>268</v>
      </c>
      <c r="E465" s="56">
        <v>609</v>
      </c>
      <c r="F465" s="57" t="s">
        <v>345</v>
      </c>
      <c r="G465" s="50"/>
      <c r="H465" s="50"/>
      <c r="I465" s="34"/>
      <c r="J465" s="33">
        <v>67037674</v>
      </c>
      <c r="K465" s="38" t="s">
        <v>984</v>
      </c>
      <c r="L465" s="38" t="s">
        <v>979</v>
      </c>
      <c r="M465" s="38"/>
      <c r="N465" s="38" t="s">
        <v>983</v>
      </c>
      <c r="O465" s="38"/>
    </row>
  </sheetData>
  <sheetProtection selectLockedCells="1"/>
  <autoFilter ref="A1:O465" xr:uid="{00000000-0009-0000-0000-000000000000}">
    <sortState xmlns:xlrd2="http://schemas.microsoft.com/office/spreadsheetml/2017/richdata2" ref="A2:O465">
      <sortCondition ref="C1:C465"/>
    </sortState>
  </autoFilter>
  <phoneticPr fontId="39" type="noConversion"/>
  <conditionalFormatting sqref="J437">
    <cfRule type="duplicateValues" dxfId="121" priority="206"/>
  </conditionalFormatting>
  <conditionalFormatting sqref="I393">
    <cfRule type="duplicateValues" dxfId="120" priority="202"/>
  </conditionalFormatting>
  <conditionalFormatting sqref="I61:I63">
    <cfRule type="duplicateValues" dxfId="119" priority="200"/>
  </conditionalFormatting>
  <conditionalFormatting sqref="J143">
    <cfRule type="duplicateValues" dxfId="118" priority="196"/>
  </conditionalFormatting>
  <conditionalFormatting sqref="I88:I89">
    <cfRule type="duplicateValues" dxfId="117" priority="194"/>
  </conditionalFormatting>
  <conditionalFormatting sqref="J362">
    <cfRule type="duplicateValues" dxfId="116" priority="190"/>
  </conditionalFormatting>
  <conditionalFormatting sqref="L378">
    <cfRule type="duplicateValues" dxfId="115" priority="186"/>
  </conditionalFormatting>
  <conditionalFormatting sqref="I9">
    <cfRule type="duplicateValues" dxfId="114" priority="185"/>
  </conditionalFormatting>
  <conditionalFormatting sqref="I286:I287">
    <cfRule type="duplicateValues" dxfId="113" priority="181"/>
  </conditionalFormatting>
  <conditionalFormatting sqref="J174 J151:J164 J147:J148 J167:J172">
    <cfRule type="duplicateValues" dxfId="112" priority="174"/>
  </conditionalFormatting>
  <conditionalFormatting sqref="I157">
    <cfRule type="duplicateValues" dxfId="111" priority="172"/>
  </conditionalFormatting>
  <conditionalFormatting sqref="J150">
    <cfRule type="duplicateValues" dxfId="110" priority="170"/>
  </conditionalFormatting>
  <conditionalFormatting sqref="J121">
    <cfRule type="duplicateValues" dxfId="109" priority="166"/>
  </conditionalFormatting>
  <conditionalFormatting sqref="J328">
    <cfRule type="duplicateValues" dxfId="108" priority="161"/>
  </conditionalFormatting>
  <conditionalFormatting sqref="I328">
    <cfRule type="duplicateValues" dxfId="107" priority="162"/>
  </conditionalFormatting>
  <conditionalFormatting sqref="I324">
    <cfRule type="duplicateValues" dxfId="106" priority="160"/>
  </conditionalFormatting>
  <conditionalFormatting sqref="J256">
    <cfRule type="duplicateValues" dxfId="105" priority="158"/>
  </conditionalFormatting>
  <conditionalFormatting sqref="I304">
    <cfRule type="duplicateValues" dxfId="104" priority="155"/>
  </conditionalFormatting>
  <conditionalFormatting sqref="J132">
    <cfRule type="duplicateValues" dxfId="103" priority="151"/>
  </conditionalFormatting>
  <conditionalFormatting sqref="I357">
    <cfRule type="duplicateValues" dxfId="102" priority="150"/>
  </conditionalFormatting>
  <conditionalFormatting sqref="J394">
    <cfRule type="duplicateValues" dxfId="101" priority="149"/>
  </conditionalFormatting>
  <conditionalFormatting sqref="I125">
    <cfRule type="duplicateValues" dxfId="100" priority="148"/>
  </conditionalFormatting>
  <conditionalFormatting sqref="I85">
    <cfRule type="duplicateValues" dxfId="99" priority="146"/>
  </conditionalFormatting>
  <conditionalFormatting sqref="J83">
    <cfRule type="duplicateValues" dxfId="98" priority="145"/>
  </conditionalFormatting>
  <conditionalFormatting sqref="J93">
    <cfRule type="duplicateValues" dxfId="97" priority="142"/>
  </conditionalFormatting>
  <conditionalFormatting sqref="I174">
    <cfRule type="duplicateValues" dxfId="96" priority="135"/>
  </conditionalFormatting>
  <conditionalFormatting sqref="I257">
    <cfRule type="duplicateValues" dxfId="95" priority="132"/>
  </conditionalFormatting>
  <conditionalFormatting sqref="J297:J298">
    <cfRule type="duplicateValues" dxfId="94" priority="129"/>
  </conditionalFormatting>
  <conditionalFormatting sqref="I251">
    <cfRule type="duplicateValues" dxfId="93" priority="128"/>
  </conditionalFormatting>
  <conditionalFormatting sqref="I60">
    <cfRule type="duplicateValues" dxfId="92" priority="127"/>
  </conditionalFormatting>
  <conditionalFormatting sqref="I3">
    <cfRule type="duplicateValues" dxfId="91" priority="126"/>
  </conditionalFormatting>
  <conditionalFormatting sqref="J3">
    <cfRule type="duplicateValues" dxfId="90" priority="125"/>
  </conditionalFormatting>
  <conditionalFormatting sqref="J4">
    <cfRule type="duplicateValues" dxfId="89" priority="124"/>
  </conditionalFormatting>
  <conditionalFormatting sqref="J445">
    <cfRule type="duplicateValues" dxfId="88" priority="122"/>
  </conditionalFormatting>
  <conditionalFormatting sqref="I434">
    <cfRule type="duplicateValues" dxfId="87" priority="119"/>
  </conditionalFormatting>
  <conditionalFormatting sqref="I306">
    <cfRule type="duplicateValues" dxfId="86" priority="116"/>
  </conditionalFormatting>
  <conditionalFormatting sqref="I238">
    <cfRule type="duplicateValues" dxfId="85" priority="115"/>
  </conditionalFormatting>
  <conditionalFormatting sqref="I356">
    <cfRule type="duplicateValues" dxfId="84" priority="113"/>
  </conditionalFormatting>
  <conditionalFormatting sqref="I331">
    <cfRule type="duplicateValues" dxfId="83" priority="111"/>
  </conditionalFormatting>
  <conditionalFormatting sqref="I321">
    <cfRule type="duplicateValues" dxfId="82" priority="110"/>
  </conditionalFormatting>
  <conditionalFormatting sqref="I318">
    <cfRule type="duplicateValues" dxfId="81" priority="109"/>
  </conditionalFormatting>
  <conditionalFormatting sqref="I303">
    <cfRule type="duplicateValues" dxfId="80" priority="108"/>
  </conditionalFormatting>
  <conditionalFormatting sqref="I92">
    <cfRule type="duplicateValues" dxfId="79" priority="107"/>
  </conditionalFormatting>
  <conditionalFormatting sqref="I426">
    <cfRule type="duplicateValues" dxfId="78" priority="105"/>
  </conditionalFormatting>
  <conditionalFormatting sqref="I422">
    <cfRule type="duplicateValues" dxfId="77" priority="103"/>
  </conditionalFormatting>
  <conditionalFormatting sqref="J338">
    <cfRule type="duplicateValues" dxfId="76" priority="102"/>
  </conditionalFormatting>
  <conditionalFormatting sqref="I320">
    <cfRule type="duplicateValues" dxfId="75" priority="101"/>
  </conditionalFormatting>
  <conditionalFormatting sqref="J247">
    <cfRule type="duplicateValues" dxfId="74" priority="100"/>
  </conditionalFormatting>
  <conditionalFormatting sqref="J246">
    <cfRule type="duplicateValues" dxfId="73" priority="99"/>
  </conditionalFormatting>
  <conditionalFormatting sqref="J254">
    <cfRule type="duplicateValues" dxfId="72" priority="98"/>
  </conditionalFormatting>
  <conditionalFormatting sqref="I258">
    <cfRule type="duplicateValues" dxfId="71" priority="97"/>
  </conditionalFormatting>
  <conditionalFormatting sqref="J240">
    <cfRule type="duplicateValues" dxfId="70" priority="96"/>
  </conditionalFormatting>
  <conditionalFormatting sqref="J205:J207 J210:J211">
    <cfRule type="duplicateValues" dxfId="69" priority="95"/>
  </conditionalFormatting>
  <conditionalFormatting sqref="J173">
    <cfRule type="duplicateValues" dxfId="68" priority="90"/>
  </conditionalFormatting>
  <conditionalFormatting sqref="I173">
    <cfRule type="duplicateValues" dxfId="67" priority="88"/>
  </conditionalFormatting>
  <conditionalFormatting sqref="J179">
    <cfRule type="duplicateValues" dxfId="66" priority="87"/>
  </conditionalFormatting>
  <conditionalFormatting sqref="I140">
    <cfRule type="duplicateValues" dxfId="65" priority="86"/>
  </conditionalFormatting>
  <conditionalFormatting sqref="J336">
    <cfRule type="duplicateValues" dxfId="64" priority="84"/>
  </conditionalFormatting>
  <conditionalFormatting sqref="I337">
    <cfRule type="duplicateValues" dxfId="63" priority="83"/>
  </conditionalFormatting>
  <conditionalFormatting sqref="J337">
    <cfRule type="duplicateValues" dxfId="62" priority="82"/>
  </conditionalFormatting>
  <conditionalFormatting sqref="I76">
    <cfRule type="duplicateValues" dxfId="61" priority="81"/>
  </conditionalFormatting>
  <conditionalFormatting sqref="I2">
    <cfRule type="duplicateValues" dxfId="60" priority="80"/>
  </conditionalFormatting>
  <conditionalFormatting sqref="J301">
    <cfRule type="duplicateValues" dxfId="59" priority="77"/>
  </conditionalFormatting>
  <conditionalFormatting sqref="I301">
    <cfRule type="duplicateValues" dxfId="58" priority="78"/>
  </conditionalFormatting>
  <conditionalFormatting sqref="J2">
    <cfRule type="duplicateValues" dxfId="57" priority="74"/>
  </conditionalFormatting>
  <conditionalFormatting sqref="J424">
    <cfRule type="duplicateValues" dxfId="56" priority="73"/>
  </conditionalFormatting>
  <conditionalFormatting sqref="J192">
    <cfRule type="duplicateValues" dxfId="55" priority="71"/>
  </conditionalFormatting>
  <conditionalFormatting sqref="I389">
    <cfRule type="duplicateValues" dxfId="54" priority="68"/>
  </conditionalFormatting>
  <conditionalFormatting sqref="J389">
    <cfRule type="duplicateValues" dxfId="53" priority="67"/>
  </conditionalFormatting>
  <conditionalFormatting sqref="J390">
    <cfRule type="duplicateValues" dxfId="52" priority="65"/>
  </conditionalFormatting>
  <conditionalFormatting sqref="I390">
    <cfRule type="duplicateValues" dxfId="51" priority="66"/>
  </conditionalFormatting>
  <conditionalFormatting sqref="I126">
    <cfRule type="duplicateValues" dxfId="50" priority="64"/>
  </conditionalFormatting>
  <conditionalFormatting sqref="J126">
    <cfRule type="duplicateValues" dxfId="49" priority="63"/>
  </conditionalFormatting>
  <conditionalFormatting sqref="I307">
    <cfRule type="duplicateValues" dxfId="48" priority="62"/>
  </conditionalFormatting>
  <conditionalFormatting sqref="J303:J304">
    <cfRule type="duplicateValues" dxfId="47" priority="61"/>
  </conditionalFormatting>
  <conditionalFormatting sqref="J331">
    <cfRule type="duplicateValues" dxfId="46" priority="60"/>
  </conditionalFormatting>
  <conditionalFormatting sqref="I267">
    <cfRule type="duplicateValues" dxfId="45" priority="59"/>
  </conditionalFormatting>
  <conditionalFormatting sqref="I288">
    <cfRule type="duplicateValues" dxfId="44" priority="58"/>
  </conditionalFormatting>
  <conditionalFormatting sqref="I336">
    <cfRule type="duplicateValues" dxfId="43" priority="57"/>
  </conditionalFormatting>
  <conditionalFormatting sqref="I183">
    <cfRule type="duplicateValues" dxfId="42" priority="52"/>
  </conditionalFormatting>
  <conditionalFormatting sqref="I432">
    <cfRule type="duplicateValues" dxfId="41" priority="50"/>
  </conditionalFormatting>
  <conditionalFormatting sqref="I425">
    <cfRule type="duplicateValues" dxfId="40" priority="49"/>
  </conditionalFormatting>
  <conditionalFormatting sqref="I40">
    <cfRule type="duplicateValues" dxfId="39" priority="48"/>
  </conditionalFormatting>
  <conditionalFormatting sqref="I261">
    <cfRule type="duplicateValues" dxfId="38" priority="47"/>
  </conditionalFormatting>
  <conditionalFormatting sqref="I144">
    <cfRule type="duplicateValues" dxfId="37" priority="42"/>
  </conditionalFormatting>
  <conditionalFormatting sqref="J149">
    <cfRule type="duplicateValues" dxfId="36" priority="41"/>
  </conditionalFormatting>
  <conditionalFormatting sqref="J144">
    <cfRule type="duplicateValues" dxfId="35" priority="40"/>
  </conditionalFormatting>
  <conditionalFormatting sqref="I418">
    <cfRule type="duplicateValues" dxfId="34" priority="39"/>
  </conditionalFormatting>
  <conditionalFormatting sqref="I165:I167">
    <cfRule type="duplicateValues" dxfId="33" priority="38"/>
  </conditionalFormatting>
  <conditionalFormatting sqref="J165:J166">
    <cfRule type="duplicateValues" dxfId="32" priority="37"/>
  </conditionalFormatting>
  <conditionalFormatting sqref="I66">
    <cfRule type="duplicateValues" dxfId="31" priority="35"/>
  </conditionalFormatting>
  <conditionalFormatting sqref="I4">
    <cfRule type="duplicateValues" dxfId="30" priority="34"/>
  </conditionalFormatting>
  <conditionalFormatting sqref="I240">
    <cfRule type="duplicateValues" dxfId="29" priority="33"/>
  </conditionalFormatting>
  <conditionalFormatting sqref="J191">
    <cfRule type="duplicateValues" dxfId="28" priority="32"/>
  </conditionalFormatting>
  <conditionalFormatting sqref="I155">
    <cfRule type="duplicateValues" dxfId="27" priority="31"/>
  </conditionalFormatting>
  <conditionalFormatting sqref="I379:I380">
    <cfRule type="duplicateValues" dxfId="26" priority="30"/>
  </conditionalFormatting>
  <conditionalFormatting sqref="I137">
    <cfRule type="duplicateValues" dxfId="25" priority="29"/>
  </conditionalFormatting>
  <conditionalFormatting sqref="I136">
    <cfRule type="duplicateValues" dxfId="24" priority="28"/>
  </conditionalFormatting>
  <conditionalFormatting sqref="I152">
    <cfRule type="duplicateValues" dxfId="23" priority="27"/>
  </conditionalFormatting>
  <conditionalFormatting sqref="I153">
    <cfRule type="duplicateValues" dxfId="22" priority="26"/>
  </conditionalFormatting>
  <conditionalFormatting sqref="I149">
    <cfRule type="duplicateValues" dxfId="21" priority="25"/>
  </conditionalFormatting>
  <conditionalFormatting sqref="I138">
    <cfRule type="duplicateValues" dxfId="20" priority="24"/>
  </conditionalFormatting>
  <conditionalFormatting sqref="I279">
    <cfRule type="duplicateValues" dxfId="19" priority="23"/>
  </conditionalFormatting>
  <conditionalFormatting sqref="I273">
    <cfRule type="duplicateValues" dxfId="18" priority="22"/>
  </conditionalFormatting>
  <conditionalFormatting sqref="J436">
    <cfRule type="duplicateValues" dxfId="17" priority="21"/>
  </conditionalFormatting>
  <conditionalFormatting sqref="I414">
    <cfRule type="duplicateValues" dxfId="16" priority="17"/>
  </conditionalFormatting>
  <conditionalFormatting sqref="I436:I464">
    <cfRule type="duplicateValues" dxfId="15" priority="16"/>
  </conditionalFormatting>
  <conditionalFormatting sqref="I204">
    <cfRule type="duplicateValues" dxfId="14" priority="15"/>
  </conditionalFormatting>
  <conditionalFormatting sqref="J204">
    <cfRule type="duplicateValues" dxfId="13" priority="13"/>
  </conditionalFormatting>
  <conditionalFormatting sqref="J374">
    <cfRule type="duplicateValues" dxfId="12" priority="12"/>
  </conditionalFormatting>
  <conditionalFormatting sqref="I148">
    <cfRule type="duplicateValues" dxfId="11" priority="11"/>
  </conditionalFormatting>
  <conditionalFormatting sqref="J209">
    <cfRule type="duplicateValues" dxfId="10" priority="10"/>
  </conditionalFormatting>
  <conditionalFormatting sqref="I154">
    <cfRule type="duplicateValues" dxfId="9" priority="9"/>
  </conditionalFormatting>
  <conditionalFormatting sqref="I160">
    <cfRule type="duplicateValues" dxfId="8" priority="7"/>
  </conditionalFormatting>
  <conditionalFormatting sqref="I164 I170:I172 I147 I156 I150:I151 I161">
    <cfRule type="duplicateValues" dxfId="7" priority="414"/>
  </conditionalFormatting>
  <conditionalFormatting sqref="I146">
    <cfRule type="duplicateValues" dxfId="6" priority="6"/>
  </conditionalFormatting>
  <conditionalFormatting sqref="I145">
    <cfRule type="duplicateValues" dxfId="5" priority="5"/>
  </conditionalFormatting>
  <conditionalFormatting sqref="J146">
    <cfRule type="duplicateValues" dxfId="4" priority="4"/>
  </conditionalFormatting>
  <conditionalFormatting sqref="J145">
    <cfRule type="duplicateValues" dxfId="3" priority="3"/>
  </conditionalFormatting>
  <conditionalFormatting sqref="J208">
    <cfRule type="duplicateValues" dxfId="2" priority="1"/>
  </conditionalFormatting>
  <conditionalFormatting sqref="J465:J1048576 J91 J122:J125 J387:J388 J375:J385 J1 J175:J178 J230:J239 J324:J327 J299:J300 J5:J9 J228 J305:J317 J449:J459 J133:J142 J12:J69 J71:J82 J84:J89 J462:J463 J442:J444 J446 J332:J335 J248:J253 J255 J241:J245 J194:J201 J438:J440 J180:J190 J128:J131 J302 J319:J320 J322 J330 J425:J435 J203 J391:J393 J257:J295 J212:J226 J395:J423 J363:J373 J339:J361">
    <cfRule type="duplicateValues" dxfId="1" priority="415"/>
  </conditionalFormatting>
  <conditionalFormatting sqref="I465:I1048576 I427 I86 I83:I84 I124 I362:I366 I388 I375 I127:I128 I289 I284:I285 I42:I43 I272 I264 I293:I294 I268:I270 I266 I230:I231 I1 I10:I15 I47:I52 I433 I325:I327 I244:I245 I5:I8 I79:I81 I300 I305 I358:I360 I373 I64:I65 I429 I248:I250 I435 I319 I322 I419:I421 I332:I335 I130:I134 I308:I317 I77 I383 I302 I175:I182 I423:I424 I17:I24 I252:I256 I377:I378 I391:I392 I368:I370 I338:I355 I213 I239 I67:I69 I241:I242 I394:I413 I234:I237 I216:I228 I184:I203 I26:I39 I260 I139 I141:I143 I274:I277 I54:I59 I415:I417 I205:I211 I71:I75">
    <cfRule type="duplicateValues" dxfId="0" priority="458"/>
  </conditionalFormatting>
  <hyperlinks>
    <hyperlink ref="I12" r:id="rId1" xr:uid="{00000000-0004-0000-0000-000000000000}"/>
    <hyperlink ref="I56" r:id="rId2" xr:uid="{00000000-0004-0000-0000-000002000000}"/>
    <hyperlink ref="I42" r:id="rId3" xr:uid="{00000000-0004-0000-0000-000003000000}"/>
    <hyperlink ref="I55" r:id="rId4" xr:uid="{00000000-0004-0000-0000-000004000000}"/>
    <hyperlink ref="I51" r:id="rId5" xr:uid="{00000000-0004-0000-0000-000005000000}"/>
    <hyperlink ref="I335" r:id="rId6" xr:uid="{00000000-0004-0000-0000-000007000000}"/>
    <hyperlink ref="I60" r:id="rId7" xr:uid="{00000000-0004-0000-0000-000008000000}"/>
    <hyperlink ref="I62" r:id="rId8" xr:uid="{00000000-0004-0000-0000-000009000000}"/>
    <hyperlink ref="I59" r:id="rId9" xr:uid="{00000000-0004-0000-0000-00000A000000}"/>
    <hyperlink ref="I58" r:id="rId10" xr:uid="{00000000-0004-0000-0000-00000B000000}"/>
    <hyperlink ref="I76" r:id="rId11" xr:uid="{00000000-0004-0000-0000-00000C000000}"/>
    <hyperlink ref="I75" r:id="rId12" xr:uid="{00000000-0004-0000-0000-00000D000000}"/>
    <hyperlink ref="I29" r:id="rId13" xr:uid="{00000000-0004-0000-0000-00000F000000}"/>
    <hyperlink ref="I21" r:id="rId14" xr:uid="{00000000-0004-0000-0000-000010000000}"/>
    <hyperlink ref="I26" r:id="rId15" xr:uid="{00000000-0004-0000-0000-000012000000}"/>
    <hyperlink ref="I186" r:id="rId16" xr:uid="{00000000-0004-0000-0000-000013000000}"/>
    <hyperlink ref="I5" r:id="rId17" xr:uid="{00000000-0004-0000-0000-000015000000}"/>
    <hyperlink ref="I15" r:id="rId18" xr:uid="{00000000-0004-0000-0000-000016000000}"/>
    <hyperlink ref="I35" r:id="rId19" xr:uid="{00000000-0004-0000-0000-000018000000}"/>
    <hyperlink ref="I34" r:id="rId20" xr:uid="{00000000-0004-0000-0000-000019000000}"/>
    <hyperlink ref="I318" r:id="rId21" xr:uid="{00000000-0004-0000-0000-00001B000000}"/>
    <hyperlink ref="I304" r:id="rId22" xr:uid="{00000000-0004-0000-0000-00001E000000}"/>
    <hyperlink ref="I330" r:id="rId23" xr:uid="{00000000-0004-0000-0000-000020000000}"/>
    <hyperlink ref="I329" r:id="rId24" xr:uid="{00000000-0004-0000-0000-000022000000}"/>
    <hyperlink ref="I325" r:id="rId25" xr:uid="{00000000-0004-0000-0000-000024000000}"/>
    <hyperlink ref="I316" r:id="rId26" xr:uid="{00000000-0004-0000-0000-000025000000}"/>
    <hyperlink ref="I71" r:id="rId27" xr:uid="{00000000-0004-0000-0000-000027000000}"/>
    <hyperlink ref="I357" r:id="rId28" xr:uid="{00000000-0004-0000-0000-000028000000}"/>
    <hyperlink ref="I355" r:id="rId29" xr:uid="{00000000-0004-0000-0000-000029000000}"/>
    <hyperlink ref="I353" r:id="rId30" xr:uid="{00000000-0004-0000-0000-00002A000000}"/>
    <hyperlink ref="I352" r:id="rId31" xr:uid="{00000000-0004-0000-0000-00002B000000}"/>
    <hyperlink ref="I9" r:id="rId32" xr:uid="{00000000-0004-0000-0000-00002C000000}"/>
    <hyperlink ref="I356" r:id="rId33" xr:uid="{00000000-0004-0000-0000-00002E000000}"/>
    <hyperlink ref="I358" r:id="rId34" xr:uid="{00000000-0004-0000-0000-00002F000000}"/>
    <hyperlink ref="I69" r:id="rId35" xr:uid="{00000000-0004-0000-0000-000030000000}"/>
    <hyperlink ref="I67" r:id="rId36" xr:uid="{00000000-0004-0000-0000-000031000000}"/>
    <hyperlink ref="I77" r:id="rId37" xr:uid="{00000000-0004-0000-0000-000032000000}"/>
    <hyperlink ref="I228" r:id="rId38" xr:uid="{00000000-0004-0000-0000-000033000000}"/>
    <hyperlink ref="I223" r:id="rId39" xr:uid="{00000000-0004-0000-0000-000038000000}"/>
    <hyperlink ref="I227" r:id="rId40" xr:uid="{00000000-0004-0000-0000-00003A000000}"/>
    <hyperlink ref="I247" r:id="rId41" xr:uid="{00000000-0004-0000-0000-000042000000}"/>
    <hyperlink ref="I233" r:id="rId42" xr:uid="{00000000-0004-0000-0000-000043000000}"/>
    <hyperlink ref="I44" r:id="rId43" xr:uid="{00000000-0004-0000-0000-000046000000}"/>
    <hyperlink ref="I334" r:id="rId44" xr:uid="{00000000-0004-0000-0000-000047000000}"/>
    <hyperlink ref="I323" r:id="rId45" xr:uid="{00000000-0004-0000-0000-000049000000}"/>
    <hyperlink ref="I359" r:id="rId46" xr:uid="{00000000-0004-0000-0000-00004A000000}"/>
    <hyperlink ref="I225" r:id="rId47" xr:uid="{00000000-0004-0000-0000-00004B000000}"/>
    <hyperlink ref="I288" r:id="rId48" xr:uid="{00000000-0004-0000-0000-000050000000}"/>
    <hyperlink ref="I298" r:id="rId49" xr:uid="{00000000-0004-0000-0000-000052000000}"/>
    <hyperlink ref="I147" r:id="rId50" xr:uid="{00000000-0004-0000-0000-000053000000}"/>
    <hyperlink ref="I153" r:id="rId51" xr:uid="{00000000-0004-0000-0000-000055000000}"/>
    <hyperlink ref="I150" r:id="rId52" xr:uid="{00000000-0004-0000-0000-000057000000}"/>
    <hyperlink ref="I134" r:id="rId53" xr:uid="{00000000-0004-0000-0000-000058000000}"/>
    <hyperlink ref="I148" r:id="rId54" xr:uid="{00000000-0004-0000-0000-000059000000}"/>
    <hyperlink ref="I143" r:id="rId55" xr:uid="{00000000-0004-0000-0000-00005A000000}"/>
    <hyperlink ref="I372" r:id="rId56" xr:uid="{00000000-0004-0000-0000-00005D000000}"/>
    <hyperlink ref="I371" r:id="rId57" xr:uid="{00000000-0004-0000-0000-00005E000000}"/>
    <hyperlink ref="I394" r:id="rId58" xr:uid="{00000000-0004-0000-0000-00005F000000}"/>
    <hyperlink ref="I384" r:id="rId59" xr:uid="{00000000-0004-0000-0000-000060000000}"/>
    <hyperlink ref="I389" r:id="rId60" xr:uid="{00000000-0004-0000-0000-000061000000}"/>
    <hyperlink ref="I386" r:id="rId61" xr:uid="{00000000-0004-0000-0000-000062000000}"/>
    <hyperlink ref="I367" r:id="rId62" xr:uid="{00000000-0004-0000-0000-000063000000}"/>
    <hyperlink ref="I365" r:id="rId63" xr:uid="{00000000-0004-0000-0000-000064000000}"/>
    <hyperlink ref="I385" r:id="rId64" xr:uid="{00000000-0004-0000-0000-000065000000}"/>
    <hyperlink ref="I381" r:id="rId65" xr:uid="{00000000-0004-0000-0000-000066000000}"/>
    <hyperlink ref="I377" r:id="rId66" xr:uid="{00000000-0004-0000-0000-000067000000}"/>
    <hyperlink ref="I383" r:id="rId67" xr:uid="{00000000-0004-0000-0000-000068000000}"/>
    <hyperlink ref="I8" r:id="rId68" xr:uid="{00000000-0004-0000-0000-000069000000}"/>
    <hyperlink ref="I412" r:id="rId69" xr:uid="{00000000-0004-0000-0000-00006A000000}"/>
    <hyperlink ref="I387" r:id="rId70" xr:uid="{00000000-0004-0000-0000-00006D000000}"/>
    <hyperlink ref="I408" r:id="rId71" xr:uid="{00000000-0004-0000-0000-00006E000000}"/>
    <hyperlink ref="I418" r:id="rId72" xr:uid="{00000000-0004-0000-0000-000070000000}"/>
    <hyperlink ref="I409" r:id="rId73" xr:uid="{00000000-0004-0000-0000-000072000000}"/>
    <hyperlink ref="I420" r:id="rId74" xr:uid="{00000000-0004-0000-0000-000073000000}"/>
    <hyperlink ref="I22" r:id="rId75" xr:uid="{00000000-0004-0000-0000-000076000000}"/>
    <hyperlink ref="I419" r:id="rId76" xr:uid="{00000000-0004-0000-0000-000077000000}"/>
    <hyperlink ref="I411" r:id="rId77" xr:uid="{00000000-0004-0000-0000-000078000000}"/>
    <hyperlink ref="I403" r:id="rId78" xr:uid="{00000000-0004-0000-0000-000079000000}"/>
    <hyperlink ref="I364" r:id="rId79" xr:uid="{00000000-0004-0000-0000-00007B000000}"/>
    <hyperlink ref="I413" r:id="rId80" xr:uid="{00000000-0004-0000-0000-00007E000000}"/>
    <hyperlink ref="I373" r:id="rId81" xr:uid="{00000000-0004-0000-0000-00007F000000}"/>
    <hyperlink ref="I425" r:id="rId82" xr:uid="{00000000-0004-0000-0000-000080000000}"/>
    <hyperlink ref="I397" r:id="rId83" xr:uid="{00000000-0004-0000-0000-000081000000}"/>
    <hyperlink ref="I406" r:id="rId84" xr:uid="{00000000-0004-0000-0000-000082000000}"/>
    <hyperlink ref="I366" r:id="rId85" display="agne.zeiza@riga.lv" xr:uid="{00000000-0004-0000-0000-000083000000}"/>
    <hyperlink ref="I416" r:id="rId86" xr:uid="{00000000-0004-0000-0000-000084000000}"/>
    <hyperlink ref="I188" r:id="rId87" xr:uid="{00000000-0004-0000-0000-000085000000}"/>
    <hyperlink ref="I414" r:id="rId88" xr:uid="{00000000-0004-0000-0000-000087000000}"/>
    <hyperlink ref="I327" r:id="rId89" display="mailto:ruta.grinberga@riga.lv" xr:uid="{00000000-0004-0000-0000-00008B000000}"/>
    <hyperlink ref="I217" r:id="rId90" xr:uid="{00000000-0004-0000-0000-00008C000000}"/>
    <hyperlink ref="I24" r:id="rId91" xr:uid="{00000000-0004-0000-0000-00008D000000}"/>
    <hyperlink ref="I303" r:id="rId92" xr:uid="{00000000-0004-0000-0000-00008F000000}"/>
    <hyperlink ref="I320" r:id="rId93" xr:uid="{00000000-0004-0000-0000-000091000000}"/>
    <hyperlink ref="I243" r:id="rId94" xr:uid="{00000000-0004-0000-0000-000094000000}"/>
    <hyperlink ref="I73" r:id="rId95" xr:uid="{00000000-0004-0000-0000-000095000000}"/>
    <hyperlink ref="I396" r:id="rId96" xr:uid="{00000000-0004-0000-0000-000096000000}"/>
    <hyperlink ref="I395" r:id="rId97" xr:uid="{00000000-0004-0000-0000-000097000000}"/>
    <hyperlink ref="I313" r:id="rId98" xr:uid="{00000000-0004-0000-0000-00009C000000}"/>
    <hyperlink ref="I379" r:id="rId99" xr:uid="{00000000-0004-0000-0000-00009D000000}"/>
    <hyperlink ref="I144" r:id="rId100" xr:uid="{00000000-0004-0000-0000-00009E000000}"/>
    <hyperlink ref="I27" r:id="rId101" xr:uid="{00000000-0004-0000-0000-00009F000000}"/>
    <hyperlink ref="I63" r:id="rId102" xr:uid="{00000000-0004-0000-0000-0000A1000000}"/>
    <hyperlink ref="I295" r:id="rId103" xr:uid="{00000000-0004-0000-0000-0000A6000000}"/>
    <hyperlink ref="I392" r:id="rId104" xr:uid="{00000000-0004-0000-0000-0000A7000000}"/>
    <hyperlink ref="I317" r:id="rId105" xr:uid="{00000000-0004-0000-0000-0000A9000000}"/>
    <hyperlink ref="I344" r:id="rId106" xr:uid="{00000000-0004-0000-0000-0000AB000000}"/>
    <hyperlink ref="I285" r:id="rId107" xr:uid="{00000000-0004-0000-0000-0000AE000000}"/>
    <hyperlink ref="I391" r:id="rId108" xr:uid="{00000000-0004-0000-0000-0000B1000000}"/>
    <hyperlink ref="I139" r:id="rId109" display="mailto:linda.mikena@riga.lv" xr:uid="{00000000-0004-0000-0000-0000B2000000}"/>
    <hyperlink ref="I218" r:id="rId110" xr:uid="{00000000-0004-0000-0000-0000B4000000}"/>
    <hyperlink ref="I189" r:id="rId111" xr:uid="{00000000-0004-0000-0000-0000B5000000}"/>
    <hyperlink ref="I310" r:id="rId112" xr:uid="{00000000-0004-0000-0000-0000B6000000}"/>
    <hyperlink ref="I40" r:id="rId113" xr:uid="{00000000-0004-0000-0000-0000B8000000}"/>
    <hyperlink ref="I49" r:id="rId114" xr:uid="{00000000-0004-0000-0000-0000B9000000}"/>
    <hyperlink ref="I463" r:id="rId115" xr:uid="{00000000-0004-0000-0000-0000BA000000}"/>
    <hyperlink ref="I460" r:id="rId116" xr:uid="{00000000-0004-0000-0000-0000BB000000}"/>
    <hyperlink ref="I456" r:id="rId117" xr:uid="{00000000-0004-0000-0000-0000C4000000}"/>
    <hyperlink ref="I448" r:id="rId118" xr:uid="{00000000-0004-0000-0000-0000C7000000}"/>
    <hyperlink ref="I453" r:id="rId119" xr:uid="{00000000-0004-0000-0000-0000CB000000}"/>
    <hyperlink ref="I452" r:id="rId120" xr:uid="{00000000-0004-0000-0000-0000CC000000}"/>
    <hyperlink ref="I437" r:id="rId121" xr:uid="{00000000-0004-0000-0000-0000CE000000}"/>
    <hyperlink ref="I458" r:id="rId122" xr:uid="{00000000-0004-0000-0000-0000D0000000}"/>
    <hyperlink ref="I444" r:id="rId123" xr:uid="{00000000-0004-0000-0000-0000D1000000}"/>
    <hyperlink ref="I89" r:id="rId124" xr:uid="{00000000-0004-0000-0000-0000D3000000}"/>
    <hyperlink ref="I86" r:id="rId125" xr:uid="{00000000-0004-0000-0000-0000D4000000}"/>
    <hyperlink ref="I84" r:id="rId126" xr:uid="{00000000-0004-0000-0000-0000D5000000}"/>
    <hyperlink ref="I93" r:id="rId127" xr:uid="{00000000-0004-0000-0000-0000D6000000}"/>
    <hyperlink ref="I82" r:id="rId128" xr:uid="{00000000-0004-0000-0000-0000D7000000}"/>
    <hyperlink ref="I96" r:id="rId129" xr:uid="{00000000-0004-0000-0000-0000DB000000}"/>
    <hyperlink ref="I102" r:id="rId130" xr:uid="{00000000-0004-0000-0000-0000DC000000}"/>
    <hyperlink ref="I99" r:id="rId131" xr:uid="{00000000-0004-0000-0000-0000DD000000}"/>
    <hyperlink ref="I79" r:id="rId132" xr:uid="{00000000-0004-0000-0000-0000DE000000}"/>
    <hyperlink ref="I83" r:id="rId133" xr:uid="{00000000-0004-0000-0000-0000E0000000}"/>
    <hyperlink ref="I6" r:id="rId134" xr:uid="{00000000-0004-0000-0000-0000E2000000}"/>
    <hyperlink ref="I245" r:id="rId135" xr:uid="{00000000-0004-0000-0000-0000E4000000}"/>
    <hyperlink ref="I428" r:id="rId136" xr:uid="{00000000-0004-0000-0000-0000E6000000}"/>
    <hyperlink ref="I43" r:id="rId137" xr:uid="{00000000-0004-0000-0000-0000E7000000}"/>
    <hyperlink ref="I54" r:id="rId138" xr:uid="{00000000-0004-0000-0000-0000E8000000}"/>
    <hyperlink ref="I158" r:id="rId139" xr:uid="{00000000-0004-0000-0000-0000ED000000}"/>
    <hyperlink ref="I174" r:id="rId140" xr:uid="{00000000-0004-0000-0000-0000EE000000}"/>
    <hyperlink ref="I183" r:id="rId141" xr:uid="{00000000-0004-0000-0000-0000EF000000}"/>
    <hyperlink ref="I175" r:id="rId142" xr:uid="{00000000-0004-0000-0000-0000F1000000}"/>
    <hyperlink ref="I164" r:id="rId143" xr:uid="{00000000-0004-0000-0000-0000F2000000}"/>
    <hyperlink ref="I167" r:id="rId144" xr:uid="{00000000-0004-0000-0000-0000F3000000}"/>
    <hyperlink ref="I182" r:id="rId145" xr:uid="{00000000-0004-0000-0000-0000F4000000}"/>
    <hyperlink ref="I178" r:id="rId146" xr:uid="{00000000-0004-0000-0000-0000F8000000}"/>
    <hyperlink ref="I171" r:id="rId147" xr:uid="{00000000-0004-0000-0000-0000F9000000}"/>
    <hyperlink ref="I173" r:id="rId148" xr:uid="{00000000-0004-0000-0000-0000FA000000}"/>
    <hyperlink ref="I426" r:id="rId149" xr:uid="{00000000-0004-0000-0000-0000FD000000}"/>
    <hyperlink ref="I246" r:id="rId150" xr:uid="{00000000-0004-0000-0000-0000FE000000}"/>
    <hyperlink ref="I127" r:id="rId151" xr:uid="{00000000-0004-0000-0000-0000FF000000}"/>
    <hyperlink ref="I349" r:id="rId152" xr:uid="{00000000-0004-0000-0000-000000010000}"/>
    <hyperlink ref="I122" r:id="rId153" xr:uid="{00000000-0004-0000-0000-000002010000}"/>
    <hyperlink ref="I120" r:id="rId154" xr:uid="{00000000-0004-0000-0000-000003010000}"/>
    <hyperlink ref="I129" r:id="rId155" xr:uid="{00000000-0004-0000-0000-000005010000}"/>
    <hyperlink ref="I116" r:id="rId156" xr:uid="{00000000-0004-0000-0000-000006010000}"/>
    <hyperlink ref="I107" r:id="rId157" xr:uid="{00000000-0004-0000-0000-000007010000}"/>
    <hyperlink ref="I117" r:id="rId158" xr:uid="{00000000-0004-0000-0000-00000A010000}"/>
    <hyperlink ref="I108" r:id="rId159" xr:uid="{00000000-0004-0000-0000-00000B010000}"/>
    <hyperlink ref="I131" r:id="rId160" xr:uid="{00000000-0004-0000-0000-00000C010000}"/>
    <hyperlink ref="I286" r:id="rId161" xr:uid="{00000000-0004-0000-0000-000013010000}"/>
    <hyperlink ref="I433" r:id="rId162" xr:uid="{00000000-0004-0000-0000-000014010000}"/>
    <hyperlink ref="I287" r:id="rId163" xr:uid="{00000000-0004-0000-0000-000016010000}"/>
    <hyperlink ref="I111" r:id="rId164" xr:uid="{00000000-0004-0000-0000-000017010000}"/>
    <hyperlink ref="I232" r:id="rId165" xr:uid="{00000000-0004-0000-0000-000019010000}"/>
    <hyperlink ref="I118" r:id="rId166" xr:uid="{00000000-0004-0000-0000-00001A010000}"/>
    <hyperlink ref="I30" r:id="rId167" xr:uid="{00000000-0004-0000-0000-00001C010000}"/>
    <hyperlink ref="I28" r:id="rId168" xr:uid="{00000000-0004-0000-0000-00001D010000}"/>
    <hyperlink ref="I132" r:id="rId169" xr:uid="{00000000-0004-0000-0000-000020010000}"/>
    <hyperlink ref="I276" r:id="rId170" xr:uid="{00000000-0004-0000-0000-000022010000}"/>
    <hyperlink ref="I274" r:id="rId171" xr:uid="{00000000-0004-0000-0000-000023010000}"/>
    <hyperlink ref="I270" r:id="rId172" xr:uid="{00000000-0004-0000-0000-000024010000}"/>
    <hyperlink ref="I272" r:id="rId173" xr:uid="{00000000-0004-0000-0000-000027010000}"/>
    <hyperlink ref="I251" r:id="rId174" xr:uid="{00000000-0004-0000-0000-000028010000}"/>
    <hyperlink ref="I265" r:id="rId175" xr:uid="{00000000-0004-0000-0000-000029010000}"/>
    <hyperlink ref="I269" r:id="rId176" xr:uid="{00000000-0004-0000-0000-00002B010000}"/>
    <hyperlink ref="I266" r:id="rId177" xr:uid="{00000000-0004-0000-0000-00002C010000}"/>
    <hyperlink ref="I279" r:id="rId178" xr:uid="{00000000-0004-0000-0000-00002D010000}"/>
    <hyperlink ref="I257" r:id="rId179" xr:uid="{00000000-0004-0000-0000-00002E010000}"/>
    <hyperlink ref="I256" r:id="rId180" xr:uid="{00000000-0004-0000-0000-000030010000}"/>
    <hyperlink ref="I250" r:id="rId181" xr:uid="{00000000-0004-0000-0000-000031010000}"/>
    <hyperlink ref="I264" r:id="rId182" xr:uid="{00000000-0004-0000-0000-000033010000}"/>
    <hyperlink ref="I85" r:id="rId183" xr:uid="{00000000-0004-0000-0000-00003B010000}"/>
    <hyperlink ref="I38" r:id="rId184" xr:uid="{00000000-0004-0000-0000-00003C010000}"/>
    <hyperlink ref="I41" r:id="rId185" xr:uid="{00000000-0004-0000-0000-00003D010000}"/>
    <hyperlink ref="I39" r:id="rId186" xr:uid="{00000000-0004-0000-0000-00003F010000}"/>
    <hyperlink ref="I214" r:id="rId187" xr:uid="{00000000-0004-0000-0000-000043010000}"/>
    <hyperlink ref="I7" r:id="rId188" xr:uid="{00000000-0004-0000-0000-000046010000}"/>
    <hyperlink ref="I50" r:id="rId189" xr:uid="{00000000-0004-0000-0000-000047010000}"/>
    <hyperlink ref="I166" r:id="rId190" xr:uid="{00000000-0004-0000-0000-000048010000}"/>
    <hyperlink ref="I65" r:id="rId191" xr:uid="{00000000-0004-0000-0000-00004D010000}"/>
    <hyperlink ref="I360" r:id="rId192" display="mailto:dace.ikauniece@riga.lv" xr:uid="{00000000-0004-0000-0000-000053010000}"/>
    <hyperlink ref="I236" r:id="rId193" xr:uid="{00000000-0004-0000-0000-000056010000}"/>
    <hyperlink ref="I297" r:id="rId194" xr:uid="{00000000-0004-0000-0000-000057010000}"/>
    <hyperlink ref="I345" r:id="rId195" xr:uid="{00000000-0004-0000-0000-000059010000}"/>
    <hyperlink ref="I343" r:id="rId196" xr:uid="{00000000-0004-0000-0000-00005A010000}"/>
    <hyperlink ref="I342" r:id="rId197" xr:uid="{00000000-0004-0000-0000-00005C010000}"/>
    <hyperlink ref="I121" r:id="rId198" xr:uid="{00000000-0004-0000-0000-00005E010000}"/>
    <hyperlink ref="I128" r:id="rId199" xr:uid="{00000000-0004-0000-0000-00005F010000}"/>
    <hyperlink ref="I258" r:id="rId200" xr:uid="{00000000-0004-0000-0000-000061010000}"/>
    <hyperlink ref="I336" r:id="rId201" xr:uid="{00000000-0004-0000-0000-000064010000}"/>
    <hyperlink ref="I249" r:id="rId202" xr:uid="{00000000-0004-0000-0000-00006E010000}"/>
    <hyperlink ref="I300" r:id="rId203" xr:uid="{00000000-0004-0000-0000-000070010000}"/>
    <hyperlink ref="I48" r:id="rId204" xr:uid="{00000000-0004-0000-0000-000072010000}"/>
    <hyperlink ref="I445" r:id="rId205" xr:uid="{00000000-0004-0000-0000-000075010000}"/>
    <hyperlink ref="I410" r:id="rId206" xr:uid="{00000000-0004-0000-0000-000076010000}"/>
    <hyperlink ref="I68" r:id="rId207" display="mailto:Rita.Luse-Grinberga@riga.lv" xr:uid="{00000000-0004-0000-0000-00007A010000}"/>
    <hyperlink ref="I165" r:id="rId208" xr:uid="{00000000-0004-0000-0000-00007B010000}"/>
    <hyperlink ref="I94" r:id="rId209" xr:uid="{00000000-0004-0000-0000-0000DF000000}"/>
    <hyperlink ref="I321" r:id="rId210" display="mailto:Vita.Kazaka@riga.lv" xr:uid="{B80F0BE7-EC75-43AD-B82E-7AF62DA8F5C4}"/>
    <hyperlink ref="I331" r:id="rId211" display="mailto:Kristina.Zarova@riga.lv" xr:uid="{542E2010-AD3F-4555-A705-428B3A03E104}"/>
    <hyperlink ref="I87" r:id="rId212" xr:uid="{69BE5C0A-2C05-46A1-9D0E-B7DD5581F24D}"/>
    <hyperlink ref="I315" r:id="rId213" xr:uid="{142410CC-E5B0-406E-8E40-825AA8928B6A}"/>
    <hyperlink ref="I441" r:id="rId214" xr:uid="{EDD4EB0B-FEA5-49E9-9AB8-320DFBAB1DF6}"/>
    <hyperlink ref="I176" r:id="rId215" xr:uid="{2557DAE3-1810-4F78-B07B-B59C2AC783C7}"/>
    <hyperlink ref="I338" r:id="rId216" xr:uid="{F8C67610-9BB0-437F-B176-8F7A11576FA1}"/>
    <hyperlink ref="I302" r:id="rId217" xr:uid="{EC268AB5-AC32-4146-AFD9-425FA5DA4FCD}"/>
    <hyperlink ref="I305" r:id="rId218" xr:uid="{30BAB45B-00FE-4406-B3E1-4B43AB5BD029}"/>
    <hyperlink ref="I439" r:id="rId219" xr:uid="{84D42E79-7509-445F-9F23-06F24A5902C2}"/>
    <hyperlink ref="I179" r:id="rId220" xr:uid="{D9A69F85-1FFA-47F6-9991-F4D824B3292B}"/>
    <hyperlink ref="I115" r:id="rId221" xr:uid="{D0EDCB74-A9CA-40F9-A1E9-612A3745E243}"/>
    <hyperlink ref="I438" r:id="rId222" xr:uid="{00000000-0004-0000-0000-00009B000000}"/>
    <hyperlink ref="I163" r:id="rId223" xr:uid="{F2698D1C-5845-42CC-82FB-FC8CBEC04056}"/>
    <hyperlink ref="I368" r:id="rId224" xr:uid="{31F49D1D-4EC2-494D-A25C-1123FFA60A2E}"/>
    <hyperlink ref="I114" r:id="rId225" xr:uid="{EA8C6E4C-4692-4896-9AB3-E3CF4E396EE2}"/>
    <hyperlink ref="I267" r:id="rId226" display="mailto:agnese.vinte-bokane@riga.lv" xr:uid="{5A369CB5-5A89-4DD8-9706-3FED0299C61E}"/>
    <hyperlink ref="I282" r:id="rId227" display="mailto:Inga.erdmane@riga.lv" xr:uid="{05475345-8389-4F8F-9D28-8AC40422BCF3}"/>
    <hyperlink ref="I337" r:id="rId228" xr:uid="{733227D5-3975-42B3-8F53-51FCDCCC33BB}"/>
    <hyperlink ref="I191" r:id="rId229" xr:uid="{3BA1BAAA-E9D1-4C9C-B44A-28997EB02591}"/>
    <hyperlink ref="I423" r:id="rId230" xr:uid="{763A600F-812C-4318-B418-F1FE4D0C2F3C}"/>
    <hyperlink ref="I17" r:id="rId231" display="mailto:ivonna.dzelme@riga.lv" xr:uid="{69A4B0A9-C453-46CC-A5BB-287668E3D3AA}"/>
    <hyperlink ref="I141" r:id="rId232" display="mailto:iluta.samsonova@riga.lv" xr:uid="{D6CC4CA7-9F53-46E3-8E64-7981335D0365}"/>
    <hyperlink ref="I440" r:id="rId233" display="mailto:edite.jancenko@riga.lv" xr:uid="{5A316796-7F76-4CA4-900E-F0B6099D349B}"/>
    <hyperlink ref="I52" r:id="rId234" display="mailto:elita.ozolina@riga.lv" xr:uid="{A05F495E-6F91-4406-8ECB-73F7FF096D9C}"/>
    <hyperlink ref="I3" r:id="rId235" xr:uid="{654709FF-72DF-477A-92A0-E779251F55F5}"/>
    <hyperlink ref="I125" r:id="rId236" xr:uid="{2E4F0290-F3D4-4914-8AB6-D709A241F469}"/>
    <hyperlink ref="I123" r:id="rId237" xr:uid="{ED83D6A8-EF00-4781-866B-D2B94F5CD2E3}"/>
    <hyperlink ref="I110" r:id="rId238" xr:uid="{784BAFF8-3BFD-48D7-8FB0-1F79B8A6656D}"/>
    <hyperlink ref="I436" r:id="rId239" xr:uid="{8F1AF2E5-CAF2-4158-80AE-F80A3EB058D5}"/>
    <hyperlink ref="I450" r:id="rId240" xr:uid="{D12AB6B4-8C7E-4427-ABB0-741E31878CD6}"/>
    <hyperlink ref="I90" r:id="rId241" xr:uid="{0E13AAB3-CCA8-4E12-ABE9-6115BF695E74}"/>
    <hyperlink ref="I98" r:id="rId242" xr:uid="{00000000-0004-0000-0000-0000E1000000}"/>
    <hyperlink ref="I97" r:id="rId243" xr:uid="{7B5B3D75-F434-461E-AFB1-3406CF9D942C}"/>
    <hyperlink ref="I74" r:id="rId244" xr:uid="{77D3873D-3832-42DA-BC1D-7DC65AADF328}"/>
    <hyperlink ref="I404" r:id="rId245" xr:uid="{627E51C9-F5D2-41A0-B4E2-A52DD1DE299C}"/>
    <hyperlink ref="I168" r:id="rId246" xr:uid="{F4B0BBA4-26E1-44E9-B1DE-C77220B20CFD}"/>
    <hyperlink ref="I45" r:id="rId247" xr:uid="{D22A9BDE-4FD3-4071-BA23-70FB154620BF}"/>
    <hyperlink ref="I201" r:id="rId248" xr:uid="{B28E46FD-B813-4B7D-BABE-D1574CF779C8}"/>
    <hyperlink ref="I170" r:id="rId249" xr:uid="{44B0BA79-AF5C-48A7-A7F2-8AA4DBB414B5}"/>
    <hyperlink ref="I363" r:id="rId250" xr:uid="{56479ED1-2AE5-4B81-954A-5316D97408A9}"/>
    <hyperlink ref="I369" r:id="rId251" xr:uid="{1C72C3C1-D200-4DCB-8D8E-8136A8C3ACB5}"/>
    <hyperlink ref="I200" r:id="rId252" xr:uid="{B6251750-8A04-44AE-92DD-AEB2C368331C}"/>
    <hyperlink ref="I296" r:id="rId253" xr:uid="{CAFCBCFF-7DEB-47F9-B508-B091C14EE021}"/>
    <hyperlink ref="I405" r:id="rId254" xr:uid="{3490B199-0DBC-4910-96C2-197B04677C3C}"/>
    <hyperlink ref="I346" r:id="rId255" xr:uid="{48A6FB32-D1B7-44E0-B678-E48298CCEA32}"/>
    <hyperlink ref="I350" r:id="rId256" xr:uid="{F5CCAD5D-0947-4E7C-9065-F0F8D26337BC}"/>
    <hyperlink ref="I161" r:id="rId257" xr:uid="{AE880123-CCE8-4BD4-9386-C195925AD100}"/>
    <hyperlink ref="I378" r:id="rId258" xr:uid="{19C48F2F-36FB-47A0-A1CC-AEA35FC6D885}"/>
    <hyperlink ref="I136" r:id="rId259" xr:uid="{13FCF840-3398-4EB2-960A-06CBDB4F1428}"/>
    <hyperlink ref="I311" r:id="rId260" xr:uid="{0EC77C72-56B5-4A3A-BD41-43AA53FA63FE}"/>
    <hyperlink ref="I306" r:id="rId261" xr:uid="{A3BAC888-3DB7-41D6-9F04-EF7DE362EB85}"/>
    <hyperlink ref="I446" r:id="rId262" xr:uid="{E63133BD-5F95-44E6-A389-48AA18143F52}"/>
    <hyperlink ref="I464" r:id="rId263" xr:uid="{4E3CF408-741D-4CA4-85E6-06E3DF84BDF0}"/>
    <hyperlink ref="I398" r:id="rId264" xr:uid="{2A62BAAE-0D73-4234-A746-764B83608EA8}"/>
    <hyperlink ref="I70" r:id="rId265" xr:uid="{A32248F4-BAE3-4991-94ED-6645CA253CB0}"/>
    <hyperlink ref="I11" r:id="rId266" xr:uid="{725281DB-D38A-4CAF-BE59-7CFAE58BC975}"/>
    <hyperlink ref="I314" r:id="rId267" xr:uid="{4DBDBB8E-D901-4255-A8A6-832C6EA2CDCB}"/>
    <hyperlink ref="I400" r:id="rId268" xr:uid="{91CFE473-838A-46AD-92A1-E6570588CCB8}"/>
    <hyperlink ref="I187" r:id="rId269" xr:uid="{53FCB4DF-22C5-4080-B519-BD324A0D1839}"/>
    <hyperlink ref="I255" r:id="rId270" xr:uid="{57007DA2-BB78-498A-A339-831EE0AFE86E}"/>
    <hyperlink ref="I230" r:id="rId271" xr:uid="{12560721-138F-4BF9-97C5-A97EE75142A9}"/>
    <hyperlink ref="I234" r:id="rId272" xr:uid="{5EBA0C35-2A25-4D28-B81A-D0C6550D4A6B}"/>
    <hyperlink ref="I203" r:id="rId273" xr:uid="{80F0B50E-EE11-4D0E-81E0-7CBDC240C56A}"/>
    <hyperlink ref="I112" r:id="rId274" xr:uid="{2B0BE64A-A2AF-474C-8150-BE3CEBB69FCD}"/>
    <hyperlink ref="I109" r:id="rId275" xr:uid="{9BF0185A-C346-4D24-A411-34F023C90A57}"/>
    <hyperlink ref="I126" r:id="rId276" xr:uid="{182F461E-B243-4FC1-B2B9-765D4F2CFD48}"/>
    <hyperlink ref="I130" r:id="rId277" xr:uid="{C4427393-7920-47E1-9FFB-1CBC706E780E}"/>
    <hyperlink ref="I4" r:id="rId278" xr:uid="{A2DF8865-2B86-4141-847B-406C38B2E94A}"/>
    <hyperlink ref="I19" r:id="rId279" xr:uid="{6EF65539-BCC6-4DF8-A678-99D50F619E04}"/>
    <hyperlink ref="I429" r:id="rId280" xr:uid="{0DACCA4C-1CAC-4B2B-9DCE-BC99F318A576}"/>
    <hyperlink ref="I16" r:id="rId281" xr:uid="{37D77F28-6156-4674-B8FA-BC7EB9FB4CAE}"/>
    <hyperlink ref="I219" r:id="rId282" xr:uid="{3ACE3AD9-0EE8-4887-BC94-BDBD320718DB}"/>
    <hyperlink ref="I215" r:id="rId283" xr:uid="{6DEE5D2F-9785-48B1-88C5-5052D1967DCB}"/>
    <hyperlink ref="I224" r:id="rId284" xr:uid="{B66CD0E1-EC20-491E-AAA8-F5F022EAFC59}"/>
    <hyperlink ref="I190" r:id="rId285" xr:uid="{E154419C-68A1-44F4-A9A3-C5FC3F1AE647}"/>
    <hyperlink ref="I195" r:id="rId286" xr:uid="{99A8A945-8618-4441-8658-A19EF30F348A}"/>
    <hyperlink ref="I229" r:id="rId287" xr:uid="{3CA61810-6E48-4509-8497-C149EB8B678E}"/>
    <hyperlink ref="I196" r:id="rId288" xr:uid="{CB1BC5E4-F638-435B-B36E-A9208D3717B7}"/>
    <hyperlink ref="I197" r:id="rId289" xr:uid="{91CDD2B3-A7ED-44B4-B040-7BAD83BFC66E}"/>
    <hyperlink ref="I194" r:id="rId290" xr:uid="{00FAC704-D52A-4AD8-BC11-667FF304B505}"/>
    <hyperlink ref="I198" r:id="rId291" xr:uid="{A96A6C46-18AC-41BD-B0EB-3473B33BAE0C}"/>
    <hyperlink ref="I202" r:id="rId292" xr:uid="{688D32EE-F9A7-4550-88D2-22305D81A4FE}"/>
    <hyperlink ref="I427" r:id="rId293" xr:uid="{D45A9DC4-8513-4E86-9E77-F8ACE7143BCB}"/>
    <hyperlink ref="I252" r:id="rId294" xr:uid="{970EBF3E-DD5C-4240-B46D-6D046C5F1A37}"/>
    <hyperlink ref="I260" r:id="rId295" xr:uid="{39212064-962A-4880-8885-4A045F178641}"/>
    <hyperlink ref="I273" r:id="rId296" xr:uid="{D346926B-8A0F-42F4-A335-32256588DCEB}"/>
    <hyperlink ref="I271" r:id="rId297" xr:uid="{BEE8AF8D-1609-4EA5-8FE8-CFD133C66648}"/>
    <hyperlink ref="I157" r:id="rId298" xr:uid="{711FDC42-18AF-4FBD-946A-457D5B61DFA1}"/>
    <hyperlink ref="I169" r:id="rId299" xr:uid="{7151A052-171D-48CB-9FA4-E3B2C965ED95}"/>
    <hyperlink ref="I181" r:id="rId300" xr:uid="{780AA405-4A2E-4F01-915C-6A1BED20B71F}"/>
    <hyperlink ref="I180" r:id="rId301" xr:uid="{8F43D601-E27A-4A5E-BC3E-09F1C67E7E01}"/>
    <hyperlink ref="I281" r:id="rId302" xr:uid="{0E3842C8-3466-4A5B-A49C-651FE8D53188}"/>
    <hyperlink ref="I299" r:id="rId303" xr:uid="{5EAE7372-817B-452F-AE10-EA2F06D305F9}"/>
    <hyperlink ref="I322" r:id="rId304" xr:uid="{27D0A456-3DFC-47BA-894B-FD2A6F7150D5}"/>
    <hyperlink ref="I177" r:id="rId305" xr:uid="{50FBAEA1-26E7-433B-9E82-13BA04B32305}"/>
    <hyperlink ref="I422" r:id="rId306" xr:uid="{9C20EAF8-A64E-4DEC-BC36-E9C38FDD647F}"/>
    <hyperlink ref="I370" r:id="rId307" xr:uid="{895AE934-B1A1-4909-98F7-7C9AC658C410}"/>
    <hyperlink ref="I268" r:id="rId308" xr:uid="{3326B63A-3EAB-4DF1-8FE5-6116BD2F8A1E}"/>
    <hyperlink ref="I275" r:id="rId309" xr:uid="{9A60E8C3-5C29-41CD-B50B-218ABE911D22}"/>
    <hyperlink ref="I312" r:id="rId310" xr:uid="{1E2AC26B-59F7-4949-9A03-3471F43817F2}"/>
    <hyperlink ref="I362" r:id="rId311" xr:uid="{2AB3D9B8-8781-4BA4-8BAF-CB08F69AEF2E}"/>
    <hyperlink ref="I417" r:id="rId312" xr:uid="{E11098C7-6EBF-4E55-91A9-433926FBEC62}"/>
    <hyperlink ref="I159" r:id="rId313" xr:uid="{5FA8A72F-B1D0-4112-92D2-C7E71E323394}"/>
    <hyperlink ref="I209" r:id="rId314" xr:uid="{50A5BD0C-9590-41D2-9462-384C87B90427}"/>
    <hyperlink ref="I13" r:id="rId315" xr:uid="{7C0371BD-56B9-41D6-BE06-55B2978282D0}"/>
    <hyperlink ref="I253" r:id="rId316" xr:uid="{98D44A50-C7AF-47F1-B723-500F8F55A3BB}"/>
    <hyperlink ref="I402" r:id="rId317" xr:uid="{70792772-C63E-400D-A871-B982E7D46607}"/>
    <hyperlink ref="I430" r:id="rId318" xr:uid="{DCDB8DBB-1503-400F-971F-D88BCD1B99DD}"/>
    <hyperlink ref="I424" r:id="rId319" xr:uid="{DF2ABBA6-1B15-40D8-99F9-87ADBFC9C102}"/>
    <hyperlink ref="I284" r:id="rId320" xr:uid="{45C686E5-B89F-452A-983A-C723CA18FF01}"/>
    <hyperlink ref="I151" r:id="rId321" xr:uid="{C1153686-AE06-4748-B6D9-CEB47FF5EDF8}"/>
    <hyperlink ref="I33" r:id="rId322" xr:uid="{137077FC-47F4-40FA-A75C-476061C0B6F4}"/>
    <hyperlink ref="I36" r:id="rId323" xr:uid="{B01DB476-4534-402A-914E-2C371C206221}"/>
    <hyperlink ref="I459" r:id="rId324" xr:uid="{0AD98DCD-BD87-43CE-8F23-FB0A966A0A4B}"/>
    <hyperlink ref="I138" r:id="rId325" xr:uid="{FBB0D091-26EB-4AC6-8449-CD87B3A8127E}"/>
    <hyperlink ref="I208" r:id="rId326" xr:uid="{540DC749-2730-49CF-8A94-A20AAE7D6E9F}"/>
    <hyperlink ref="I210" r:id="rId327" xr:uid="{AAEB83DA-FA67-4985-8763-70A8C3ED62CB}"/>
    <hyperlink ref="I216" r:id="rId328" xr:uid="{5DBBBB1C-5ECE-4D17-8593-61BD76BEB4E1}"/>
    <hyperlink ref="I199" r:id="rId329" xr:uid="{692CCDBA-7DEF-4553-99C1-DF25DF17F037}"/>
    <hyperlink ref="I212" r:id="rId330" xr:uid="{4D599824-1ADD-44EF-BD5E-66740790A3B1}"/>
    <hyperlink ref="I47" r:id="rId331" xr:uid="{0809D964-CABC-4822-9397-7A8E2C1DE391}"/>
    <hyperlink ref="I61" r:id="rId332" display="mailto:Ieva.kravale@riga.lv" xr:uid="{A2045508-31D4-45BB-9A3B-EDF1C2DAC4E5}"/>
    <hyperlink ref="I461" r:id="rId333" xr:uid="{C41C8B9A-7D9E-430B-8A6A-B9331BB61101}"/>
    <hyperlink ref="I81" r:id="rId334" xr:uid="{7E8DBB77-6359-4DE4-A5E4-FED1B997D09E}"/>
    <hyperlink ref="I37" r:id="rId335" xr:uid="{6AEA4E4A-9FA3-454D-9720-98AA59343DFD}"/>
    <hyperlink ref="I14" r:id="rId336" xr:uid="{067B64C0-FE74-46AD-ACDA-0B24A921664B}"/>
    <hyperlink ref="I261" r:id="rId337" xr:uid="{B3D5E903-6899-4E5C-AAED-CD71678E75A0}"/>
    <hyperlink ref="I447" r:id="rId338" xr:uid="{03FDDF80-00AE-49FF-BF4F-26742280743B}"/>
    <hyperlink ref="I435" r:id="rId339" xr:uid="{2969EB70-AD3E-4A98-A746-11B479554E7B}"/>
    <hyperlink ref="I23" r:id="rId340" xr:uid="{55921B46-4AB3-4BAD-AF99-C0614FEEF9BA}"/>
    <hyperlink ref="I20" r:id="rId341" xr:uid="{45F9DE0C-89C5-41EE-802E-514BC95C7435}"/>
    <hyperlink ref="I415" r:id="rId342" xr:uid="{6303ABF9-E33D-42FC-BE46-9126E81A3F0D}"/>
    <hyperlink ref="I421" r:id="rId343" xr:uid="{9CFC9B81-34EF-4723-B39C-397D8F26FFD4}"/>
    <hyperlink ref="I248" r:id="rId344" xr:uid="{E8C1454B-EE3E-4BF2-AF03-FDC5666D62AF}"/>
    <hyperlink ref="I254" r:id="rId345" xr:uid="{8D4AD518-CE6B-4867-9509-7133FAE2BA36}"/>
    <hyperlink ref="I2" r:id="rId346" xr:uid="{69BAEAB6-F541-4011-A418-9E1CDEA27B35}"/>
    <hyperlink ref="I10" r:id="rId347" xr:uid="{2BABAC68-0285-45E3-B6CF-72D76EF73AEE}"/>
    <hyperlink ref="I64" r:id="rId348" xr:uid="{180C32F8-F803-4D56-9D0B-FAB653CD6A00}"/>
    <hyperlink ref="I66" r:id="rId349" xr:uid="{87060C27-CD86-4572-BA63-79EBBCA366EF}"/>
    <hyperlink ref="I309" r:id="rId350" xr:uid="{B7ED6742-FF3A-4E95-85B4-462AA0DC519C}"/>
    <hyperlink ref="I308" r:id="rId351" xr:uid="{C6184E76-38CC-4185-91DA-BAC5D6F7D8A4}"/>
    <hyperlink ref="I354" r:id="rId352" xr:uid="{B39DAE97-B1B9-4245-B04F-45AB43F52EC8}"/>
  </hyperlinks>
  <pageMargins left="0.25" right="0.25" top="0.75" bottom="0.75" header="0.3" footer="0.3"/>
  <pageSetup paperSize="9" scale="51" orientation="landscape" r:id="rId3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505"/>
  <sheetViews>
    <sheetView tabSelected="1" zoomScale="90" zoomScaleNormal="90" zoomScaleSheetLayoutView="70" workbookViewId="0">
      <pane ySplit="5" topLeftCell="A6" activePane="bottomLeft" state="frozen"/>
      <selection activeCell="B1" sqref="B1"/>
      <selection pane="bottomLeft" activeCell="C2" sqref="C2:N2"/>
    </sheetView>
  </sheetViews>
  <sheetFormatPr defaultColWidth="20.42578125" defaultRowHeight="16.5" x14ac:dyDescent="0.3"/>
  <cols>
    <col min="1" max="1" width="0.140625" customWidth="1"/>
    <col min="2" max="2" width="35.5703125" bestFit="1" customWidth="1"/>
    <col min="3" max="3" width="20.85546875" bestFit="1" customWidth="1"/>
    <col min="4" max="4" width="7.85546875" bestFit="1" customWidth="1"/>
    <col min="5" max="5" width="36.140625" bestFit="1" customWidth="1"/>
    <col min="6" max="6" width="27" bestFit="1" customWidth="1"/>
    <col min="7" max="7" width="23.5703125" bestFit="1" customWidth="1"/>
    <col min="8" max="8" width="28.42578125" bestFit="1" customWidth="1"/>
    <col min="9" max="9" width="9.7109375" style="5" bestFit="1" customWidth="1"/>
    <col min="10" max="14" width="11.5703125" style="3" customWidth="1"/>
  </cols>
  <sheetData>
    <row r="1" spans="1:14" ht="41.25" customHeight="1" thickBot="1" x14ac:dyDescent="0.35">
      <c r="C1" s="133" t="s">
        <v>360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8.5" thickBot="1" x14ac:dyDescent="0.45">
      <c r="B2" s="7" t="s">
        <v>325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x14ac:dyDescent="0.3">
      <c r="B3" s="9" t="s">
        <v>338</v>
      </c>
      <c r="C3" s="134">
        <f>Tabula!R1</f>
        <v>45245</v>
      </c>
      <c r="D3" s="134"/>
      <c r="E3" s="134"/>
      <c r="F3" s="8"/>
      <c r="G3" s="4"/>
      <c r="H3" s="4"/>
      <c r="I3" s="4"/>
      <c r="J3" s="26"/>
      <c r="K3" s="26"/>
      <c r="L3" s="26"/>
      <c r="M3" s="26"/>
      <c r="N3" s="26"/>
    </row>
    <row r="4" spans="1:14" x14ac:dyDescent="0.3">
      <c r="B4" s="15"/>
      <c r="C4" s="16"/>
      <c r="D4" s="16"/>
      <c r="E4" s="15"/>
      <c r="F4" s="15"/>
      <c r="G4" s="15"/>
      <c r="H4" s="15"/>
      <c r="I4" s="17"/>
      <c r="J4" s="129" t="s">
        <v>288</v>
      </c>
      <c r="K4" s="129"/>
      <c r="L4" s="129"/>
      <c r="M4" s="129"/>
      <c r="N4" s="129"/>
    </row>
    <row r="5" spans="1:14" s="1" customFormat="1" x14ac:dyDescent="0.3">
      <c r="A5" s="2"/>
      <c r="B5" s="10" t="s">
        <v>0</v>
      </c>
      <c r="C5" s="10" t="s">
        <v>1</v>
      </c>
      <c r="D5" s="10" t="s">
        <v>287</v>
      </c>
      <c r="E5" s="10" t="s">
        <v>2</v>
      </c>
      <c r="F5" s="10" t="s">
        <v>290</v>
      </c>
      <c r="G5" s="10" t="s">
        <v>3</v>
      </c>
      <c r="H5" s="10" t="s">
        <v>4</v>
      </c>
      <c r="I5" s="11" t="s">
        <v>5</v>
      </c>
      <c r="J5" s="12" t="s">
        <v>278</v>
      </c>
      <c r="K5" s="12" t="s">
        <v>280</v>
      </c>
      <c r="L5" s="12" t="s">
        <v>279</v>
      </c>
      <c r="M5" s="12" t="s">
        <v>281</v>
      </c>
      <c r="N5" s="12" t="s">
        <v>282</v>
      </c>
    </row>
    <row r="6" spans="1:14" s="1" customFormat="1" ht="68.25" customHeight="1" x14ac:dyDescent="0.3">
      <c r="A6" s="2">
        <v>1</v>
      </c>
      <c r="B6" s="10" t="str">
        <f>IFERROR(VLOOKUP(A6,Tabula!$A:$O,3,FALSE),"")</f>
        <v>Administratīvā nodaļa</v>
      </c>
      <c r="C6" s="10" t="str">
        <f>IFERROR(VLOOKUP(A6,Tabula!$A:$O,4,FALSE),"")</f>
        <v xml:space="preserve">Baznīcas iela 19/23 </v>
      </c>
      <c r="D6" s="13">
        <f>IF(IFERROR(VLOOKUP($A6,Tabula!$A:$O,5,FALSE),"")=0,"",IFERROR(VLOOKUP($A6,Tabula!$A:$O,5,FALSE),""))</f>
        <v>101</v>
      </c>
      <c r="E6" s="10" t="str">
        <f>IFERROR(VLOOKUP(A6,Tabula!$A:$O,6,FALSE),"")</f>
        <v>Vecākais personāla inspektors</v>
      </c>
      <c r="F6" s="14" t="str">
        <f>IF(IFERROR(VLOOKUP($A6,Tabula!$A:$O,7,FALSE),"")=0,"",IFERROR(VLOOKUP($A6,Tabula!$A:$O,7,FALSE),""))</f>
        <v/>
      </c>
      <c r="G6" s="10" t="str">
        <f>IFERROR(VLOOKUP(A6,Tabula!$A:$O,8,FALSE),"")</f>
        <v>Popova Alina</v>
      </c>
      <c r="H6" s="10" t="str">
        <f>IFERROR(VLOOKUP(A6,Tabula!$A:$O,9,FALSE),"")</f>
        <v>alina.popova@riga.lv</v>
      </c>
      <c r="I6" s="13">
        <f>IF(IFERROR(VLOOKUP($A6,Tabula!$A:$O,10,FALSE),"")=0,"",IFERROR(VLOOKUP($A6,Tabula!$A:$O,10,FALSE),""))</f>
        <v>67037958</v>
      </c>
      <c r="J6" s="27" t="str">
        <f>IF(IFERROR(VLOOKUP($A6,Tabula!$A:$O,11,FALSE),"")=0,"",IFERROR(VLOOKUP($A6,Tabula!$A:$O,11,FALSE),""))</f>
        <v/>
      </c>
      <c r="K6" s="27" t="str">
        <f>IF(IFERROR(VLOOKUP($A6,Tabula!$A:$O,12,FALSE),"")=0,"",IFERROR(VLOOKUP($A6,Tabula!$A:$O,12,FALSE),""))</f>
        <v/>
      </c>
      <c r="L6" s="27" t="str">
        <f>IF(IFERROR(VLOOKUP($A6,Tabula!$A:$O,13,FALSE),"")=0,"",IFERROR(VLOOKUP($A6,Tabula!$A:$O,13,FALSE),""))</f>
        <v/>
      </c>
      <c r="M6" s="27" t="str">
        <f>IF(IFERROR(VLOOKUP($A6,Tabula!$A:$O,14,FALSE),"")=0,"",IFERROR(VLOOKUP($A6,Tabula!$A:$O,14,FALSE),""))</f>
        <v/>
      </c>
      <c r="N6" s="27" t="str">
        <f>IF(IFERROR(VLOOKUP($A6,Tabula!$A:$O,15,FALSE),"")=0,"",IFERROR(VLOOKUP($A6,Tabula!$A:$O,15,FALSE),""))</f>
        <v/>
      </c>
    </row>
    <row r="7" spans="1:14" s="1" customFormat="1" ht="42" customHeight="1" x14ac:dyDescent="0.3">
      <c r="A7" s="2">
        <v>2</v>
      </c>
      <c r="B7" s="10" t="str">
        <f>IFERROR(VLOOKUP(A7,Tabula!$A:$O,3,FALSE),"")</f>
        <v>Administratīvā nodaļa</v>
      </c>
      <c r="C7" s="10" t="str">
        <f>IFERROR(VLOOKUP(A7,Tabula!$A:$O,4,FALSE),"")</f>
        <v xml:space="preserve">Baznīcas iela 19/23 </v>
      </c>
      <c r="D7" s="13">
        <f>IF(IFERROR(VLOOKUP($A7,Tabula!$A:$O,5,FALSE),"")=0,"",IFERROR(VLOOKUP($A7,Tabula!$A:$O,5,FALSE),""))</f>
        <v>115</v>
      </c>
      <c r="E7" s="10" t="str">
        <f>IFERROR(VLOOKUP(A7,Tabula!$A:$O,6,FALSE),"")</f>
        <v>Administratīvās nodaļas vadītāja- dienesta vadītāja vietniece</v>
      </c>
      <c r="F7" s="14" t="str">
        <f>IF(IFERROR(VLOOKUP($A7,Tabula!$A:$O,7,FALSE),"")=0,"",IFERROR(VLOOKUP($A7,Tabula!$A:$O,7,FALSE),""))</f>
        <v/>
      </c>
      <c r="G7" s="10" t="str">
        <f>IFERROR(VLOOKUP(A7,Tabula!$A:$O,8,FALSE),"")</f>
        <v>Henele Māra</v>
      </c>
      <c r="H7" s="10" t="str">
        <f>IFERROR(VLOOKUP(A7,Tabula!$A:$O,9,FALSE),"")</f>
        <v>Mara.Henele@riga.lv</v>
      </c>
      <c r="I7" s="13">
        <f>IF(IFERROR(VLOOKUP($A7,Tabula!$A:$O,10,FALSE),"")=0,"",IFERROR(VLOOKUP($A7,Tabula!$A:$O,10,FALSE),""))</f>
        <v>67012979</v>
      </c>
      <c r="J7" s="27" t="str">
        <f>IF(IFERROR(VLOOKUP($A7,Tabula!$A:$O,11,FALSE),"")=0,"",IFERROR(VLOOKUP($A7,Tabula!$A:$O,11,FALSE),""))</f>
        <v/>
      </c>
      <c r="K7" s="27" t="str">
        <f>IF(IFERROR(VLOOKUP($A7,Tabula!$A:$O,12,FALSE),"")=0,"",IFERROR(VLOOKUP($A7,Tabula!$A:$O,12,FALSE),""))</f>
        <v/>
      </c>
      <c r="L7" s="27" t="str">
        <f>IF(IFERROR(VLOOKUP($A7,Tabula!$A:$O,13,FALSE),"")=0,"",IFERROR(VLOOKUP($A7,Tabula!$A:$O,13,FALSE),""))</f>
        <v/>
      </c>
      <c r="M7" s="27" t="str">
        <f>IF(IFERROR(VLOOKUP($A7,Tabula!$A:$O,14,FALSE),"")=0,"",IFERROR(VLOOKUP($A7,Tabula!$A:$O,14,FALSE),""))</f>
        <v/>
      </c>
      <c r="N7" s="27" t="str">
        <f>IF(IFERROR(VLOOKUP($A7,Tabula!$A:$O,15,FALSE),"")=0,"",IFERROR(VLOOKUP($A7,Tabula!$A:$O,15,FALSE),""))</f>
        <v/>
      </c>
    </row>
    <row r="8" spans="1:14" s="1" customFormat="1" ht="42" customHeight="1" x14ac:dyDescent="0.3">
      <c r="A8" s="2">
        <v>3</v>
      </c>
      <c r="B8" s="10" t="str">
        <f>IFERROR(VLOOKUP(A8,Tabula!$A:$O,3,FALSE),"")</f>
        <v>Administratīvā nodaļa</v>
      </c>
      <c r="C8" s="10" t="str">
        <f>IFERROR(VLOOKUP(A8,Tabula!$A:$O,4,FALSE),"")</f>
        <v xml:space="preserve">Baznīcas iela 19/23 </v>
      </c>
      <c r="D8" s="13">
        <f>IF(IFERROR(VLOOKUP($A8,Tabula!$A:$O,5,FALSE),"")=0,"",IFERROR(VLOOKUP($A8,Tabula!$A:$O,5,FALSE),""))</f>
        <v>102</v>
      </c>
      <c r="E8" s="10" t="str">
        <f>IFERROR(VLOOKUP(A8,Tabula!$A:$O,6,FALSE),"")</f>
        <v xml:space="preserve"> Administratīvas nodaļas vadītāja vietnieks - Personāla, dokumentu un kvalitātes vadības sektora vadītāja</v>
      </c>
      <c r="F8" s="14" t="str">
        <f>IF(IFERROR(VLOOKUP($A8,Tabula!$A:$O,7,FALSE),"")=0,"",IFERROR(VLOOKUP($A8,Tabula!$A:$O,7,FALSE),""))</f>
        <v/>
      </c>
      <c r="G8" s="10" t="str">
        <f>IFERROR(VLOOKUP(A8,Tabula!$A:$O,8,FALSE),"")</f>
        <v>Zariņa Līga</v>
      </c>
      <c r="H8" s="10" t="str">
        <f>IFERROR(VLOOKUP(A8,Tabula!$A:$O,9,FALSE),"")</f>
        <v>lzarina21@riga.lv</v>
      </c>
      <c r="I8" s="13">
        <f>IF(IFERROR(VLOOKUP($A8,Tabula!$A:$O,10,FALSE),"")=0,"",IFERROR(VLOOKUP($A8,Tabula!$A:$O,10,FALSE),""))</f>
        <v>67105080</v>
      </c>
      <c r="J8" s="27" t="str">
        <f>IF(IFERROR(VLOOKUP($A8,Tabula!$A:$O,11,FALSE),"")=0,"",IFERROR(VLOOKUP($A8,Tabula!$A:$O,11,FALSE),""))</f>
        <v/>
      </c>
      <c r="K8" s="27" t="str">
        <f>IF(IFERROR(VLOOKUP($A8,Tabula!$A:$O,12,FALSE),"")=0,"",IFERROR(VLOOKUP($A8,Tabula!$A:$O,12,FALSE),""))</f>
        <v/>
      </c>
      <c r="L8" s="27" t="str">
        <f>IF(IFERROR(VLOOKUP($A8,Tabula!$A:$O,13,FALSE),"")=0,"",IFERROR(VLOOKUP($A8,Tabula!$A:$O,13,FALSE),""))</f>
        <v/>
      </c>
      <c r="M8" s="27" t="str">
        <f>IF(IFERROR(VLOOKUP($A8,Tabula!$A:$O,14,FALSE),"")=0,"",IFERROR(VLOOKUP($A8,Tabula!$A:$O,14,FALSE),""))</f>
        <v/>
      </c>
      <c r="N8" s="27" t="str">
        <f>IF(IFERROR(VLOOKUP($A8,Tabula!$A:$O,15,FALSE),"")=0,"",IFERROR(VLOOKUP($A8,Tabula!$A:$O,15,FALSE),""))</f>
        <v/>
      </c>
    </row>
    <row r="9" spans="1:14" s="1" customFormat="1" ht="72.75" customHeight="1" x14ac:dyDescent="0.3">
      <c r="A9" s="2">
        <v>4</v>
      </c>
      <c r="B9" s="10" t="str">
        <f>IFERROR(VLOOKUP(A9,Tabula!$A:$O,3,FALSE),"")</f>
        <v>Administratīvā nodaļa</v>
      </c>
      <c r="C9" s="10" t="str">
        <f>IFERROR(VLOOKUP(A9,Tabula!$A:$O,4,FALSE),"")</f>
        <v xml:space="preserve">Baznīcas iela 19/23 </v>
      </c>
      <c r="D9" s="13">
        <f>IF(IFERROR(VLOOKUP($A9,Tabula!$A:$O,5,FALSE),"")=0,"",IFERROR(VLOOKUP($A9,Tabula!$A:$O,5,FALSE),""))</f>
        <v>111</v>
      </c>
      <c r="E9" s="10" t="str">
        <f>IFERROR(VLOOKUP(A9,Tabula!$A:$O,6,FALSE),"")</f>
        <v xml:space="preserve">  Darba aizsardzības un ugunsdrošības speciālists</v>
      </c>
      <c r="F9" s="14" t="str">
        <f>IF(IFERROR(VLOOKUP($A9,Tabula!$A:$O,7,FALSE),"")=0,"",IFERROR(VLOOKUP($A9,Tabula!$A:$O,7,FALSE),""))</f>
        <v/>
      </c>
      <c r="G9" s="10" t="str">
        <f>IFERROR(VLOOKUP(A9,Tabula!$A:$O,8,FALSE),"")</f>
        <v>Vaivode Ilona</v>
      </c>
      <c r="H9" s="10" t="str">
        <f>IFERROR(VLOOKUP(A9,Tabula!$A:$O,9,FALSE),"")</f>
        <v>Ilona.Vaivode@riga.lv</v>
      </c>
      <c r="I9" s="13">
        <f>IF(IFERROR(VLOOKUP($A9,Tabula!$A:$O,10,FALSE),"")=0,"",IFERROR(VLOOKUP($A9,Tabula!$A:$O,10,FALSE),""))</f>
        <v>67105500</v>
      </c>
      <c r="J9" s="27" t="str">
        <f>IF(IFERROR(VLOOKUP($A9,Tabula!$A:$O,11,FALSE),"")=0,"",IFERROR(VLOOKUP($A9,Tabula!$A:$O,11,FALSE),""))</f>
        <v/>
      </c>
      <c r="K9" s="27" t="str">
        <f>IF(IFERROR(VLOOKUP($A9,Tabula!$A:$O,12,FALSE),"")=0,"",IFERROR(VLOOKUP($A9,Tabula!$A:$O,12,FALSE),""))</f>
        <v/>
      </c>
      <c r="L9" s="27" t="str">
        <f>IF(IFERROR(VLOOKUP($A9,Tabula!$A:$O,13,FALSE),"")=0,"",IFERROR(VLOOKUP($A9,Tabula!$A:$O,13,FALSE),""))</f>
        <v/>
      </c>
      <c r="M9" s="27" t="str">
        <f>IF(IFERROR(VLOOKUP($A9,Tabula!$A:$O,14,FALSE),"")=0,"",IFERROR(VLOOKUP($A9,Tabula!$A:$O,14,FALSE),""))</f>
        <v/>
      </c>
      <c r="N9" s="27" t="str">
        <f>IF(IFERROR(VLOOKUP($A9,Tabula!$A:$O,15,FALSE),"")=0,"",IFERROR(VLOOKUP($A9,Tabula!$A:$O,15,FALSE),""))</f>
        <v/>
      </c>
    </row>
    <row r="10" spans="1:14" s="1" customFormat="1" ht="42" customHeight="1" x14ac:dyDescent="0.3">
      <c r="A10" s="2">
        <v>5</v>
      </c>
      <c r="B10" s="10" t="str">
        <f>IFERROR(VLOOKUP(A10,Tabula!$A:$O,3,FALSE),"")</f>
        <v>Administratīvās nodaļas Apmācību sektors</v>
      </c>
      <c r="C10" s="10" t="str">
        <f>IFERROR(VLOOKUP(A10,Tabula!$A:$O,4,FALSE),"")</f>
        <v xml:space="preserve">Baznīcas iela 19/23 </v>
      </c>
      <c r="D10" s="13">
        <f>IF(IFERROR(VLOOKUP($A10,Tabula!$A:$O,5,FALSE),"")=0,"",IFERROR(VLOOKUP($A10,Tabula!$A:$O,5,FALSE),""))</f>
        <v>1</v>
      </c>
      <c r="E10" s="10" t="str">
        <f>IFERROR(VLOOKUP(A10,Tabula!$A:$O,6,FALSE),"")</f>
        <v>Apmācību sektora vadītājs</v>
      </c>
      <c r="F10" s="14" t="str">
        <f>IF(IFERROR(VLOOKUP($A10,Tabula!$A:$O,7,FALSE),"")=0,"",IFERROR(VLOOKUP($A10,Tabula!$A:$O,7,FALSE),""))</f>
        <v/>
      </c>
      <c r="G10" s="10" t="str">
        <f>IFERROR(VLOOKUP(A10,Tabula!$A:$O,8,FALSE),"")</f>
        <v>Šteinerte Zane</v>
      </c>
      <c r="H10" s="10" t="str">
        <f>IFERROR(VLOOKUP(A10,Tabula!$A:$O,9,FALSE),"")</f>
        <v>Zane.Steinerte@riga.lv</v>
      </c>
      <c r="I10" s="13">
        <f>IF(IFERROR(VLOOKUP($A10,Tabula!$A:$O,10,FALSE),"")=0,"",IFERROR(VLOOKUP($A10,Tabula!$A:$O,10,FALSE),""))</f>
        <v>67012981</v>
      </c>
      <c r="J10" s="27" t="str">
        <f>IF(IFERROR(VLOOKUP($A10,Tabula!$A:$O,11,FALSE),"")=0,"",IFERROR(VLOOKUP($A10,Tabula!$A:$O,11,FALSE),""))</f>
        <v/>
      </c>
      <c r="K10" s="27" t="str">
        <f>IF(IFERROR(VLOOKUP($A10,Tabula!$A:$O,12,FALSE),"")=0,"",IFERROR(VLOOKUP($A10,Tabula!$A:$O,12,FALSE),""))</f>
        <v/>
      </c>
      <c r="L10" s="27" t="str">
        <f>IF(IFERROR(VLOOKUP($A10,Tabula!$A:$O,13,FALSE),"")=0,"",IFERROR(VLOOKUP($A10,Tabula!$A:$O,13,FALSE),""))</f>
        <v/>
      </c>
      <c r="M10" s="27" t="str">
        <f>IF(IFERROR(VLOOKUP($A10,Tabula!$A:$O,14,FALSE),"")=0,"",IFERROR(VLOOKUP($A10,Tabula!$A:$O,14,FALSE),""))</f>
        <v/>
      </c>
      <c r="N10" s="27" t="str">
        <f>IF(IFERROR(VLOOKUP($A10,Tabula!$A:$O,15,FALSE),"")=0,"",IFERROR(VLOOKUP($A10,Tabula!$A:$O,15,FALSE),""))</f>
        <v/>
      </c>
    </row>
    <row r="11" spans="1:14" s="1" customFormat="1" ht="42" customHeight="1" x14ac:dyDescent="0.3">
      <c r="A11" s="2">
        <v>6</v>
      </c>
      <c r="B11" s="10" t="str">
        <f>IFERROR(VLOOKUP(A11,Tabula!$A:$O,3,FALSE),"")</f>
        <v>Administratīvās nodaļas Apmācību sektors</v>
      </c>
      <c r="C11" s="10" t="str">
        <f>IFERROR(VLOOKUP(A11,Tabula!$A:$O,4,FALSE),"")</f>
        <v xml:space="preserve">Baznīcas iela 19/23 </v>
      </c>
      <c r="D11" s="13">
        <f>IF(IFERROR(VLOOKUP($A11,Tabula!$A:$O,5,FALSE),"")=0,"",IFERROR(VLOOKUP($A11,Tabula!$A:$O,5,FALSE),""))</f>
        <v>1</v>
      </c>
      <c r="E11" s="10" t="str">
        <f>IFERROR(VLOOKUP(A11,Tabula!$A:$O,6,FALSE),"")</f>
        <v xml:space="preserve"> Vecākais sociālais darbinieks</v>
      </c>
      <c r="F11" s="14" t="str">
        <f>IF(IFERROR(VLOOKUP($A11,Tabula!$A:$O,7,FALSE),"")=0,"",IFERROR(VLOOKUP($A11,Tabula!$A:$O,7,FALSE),""))</f>
        <v xml:space="preserve"> Sociālā darba joma</v>
      </c>
      <c r="G11" s="10" t="str">
        <f>IFERROR(VLOOKUP(A11,Tabula!$A:$O,8,FALSE),"")</f>
        <v>Krastiņa Oksana</v>
      </c>
      <c r="H11" s="10" t="str">
        <f>IFERROR(VLOOKUP(A11,Tabula!$A:$O,9,FALSE),"")</f>
        <v xml:space="preserve">Oksana.Krastina@riga.lv </v>
      </c>
      <c r="I11" s="13">
        <f>IF(IFERROR(VLOOKUP($A11,Tabula!$A:$O,10,FALSE),"")=0,"",IFERROR(VLOOKUP($A11,Tabula!$A:$O,10,FALSE),""))</f>
        <v>67181063</v>
      </c>
      <c r="J11" s="27" t="str">
        <f>IF(IFERROR(VLOOKUP($A11,Tabula!$A:$O,11,FALSE),"")=0,"",IFERROR(VLOOKUP($A11,Tabula!$A:$O,11,FALSE),""))</f>
        <v/>
      </c>
      <c r="K11" s="27" t="str">
        <f>IF(IFERROR(VLOOKUP($A11,Tabula!$A:$O,12,FALSE),"")=0,"",IFERROR(VLOOKUP($A11,Tabula!$A:$O,12,FALSE),""))</f>
        <v/>
      </c>
      <c r="L11" s="27" t="str">
        <f>IF(IFERROR(VLOOKUP($A11,Tabula!$A:$O,13,FALSE),"")=0,"",IFERROR(VLOOKUP($A11,Tabula!$A:$O,13,FALSE),""))</f>
        <v/>
      </c>
      <c r="M11" s="27" t="str">
        <f>IF(IFERROR(VLOOKUP($A11,Tabula!$A:$O,14,FALSE),"")=0,"",IFERROR(VLOOKUP($A11,Tabula!$A:$O,14,FALSE),""))</f>
        <v/>
      </c>
      <c r="N11" s="27" t="str">
        <f>IF(IFERROR(VLOOKUP($A11,Tabula!$A:$O,15,FALSE),"")=0,"",IFERROR(VLOOKUP($A11,Tabula!$A:$O,15,FALSE),""))</f>
        <v/>
      </c>
    </row>
    <row r="12" spans="1:14" s="1" customFormat="1" ht="42" customHeight="1" x14ac:dyDescent="0.3">
      <c r="A12" s="2">
        <v>7</v>
      </c>
      <c r="B12" s="10" t="str">
        <f>IFERROR(VLOOKUP(A12,Tabula!$A:$O,3,FALSE),"")</f>
        <v>Administratīvās nodaļas Apmācību sektors</v>
      </c>
      <c r="C12" s="10" t="str">
        <f>IFERROR(VLOOKUP(A12,Tabula!$A:$O,4,FALSE),"")</f>
        <v xml:space="preserve">Baznīcas iela 19/23 </v>
      </c>
      <c r="D12" s="13">
        <f>IF(IFERROR(VLOOKUP($A12,Tabula!$A:$O,5,FALSE),"")=0,"",IFERROR(VLOOKUP($A12,Tabula!$A:$O,5,FALSE),""))</f>
        <v>1</v>
      </c>
      <c r="E12" s="10" t="str">
        <f>IFERROR(VLOOKUP(A12,Tabula!$A:$O,6,FALSE),"")</f>
        <v xml:space="preserve"> Vecākais sociālais darbinieks</v>
      </c>
      <c r="F12" s="14" t="str">
        <f>IF(IFERROR(VLOOKUP($A12,Tabula!$A:$O,7,FALSE),"")=0,"",IFERROR(VLOOKUP($A12,Tabula!$A:$O,7,FALSE),""))</f>
        <v xml:space="preserve"> Sociālā darba joma</v>
      </c>
      <c r="G12" s="10" t="str">
        <f>IFERROR(VLOOKUP(A12,Tabula!$A:$O,8,FALSE),"")</f>
        <v>Krevica Edīte</v>
      </c>
      <c r="H12" s="10" t="str">
        <f>IFERROR(VLOOKUP(A12,Tabula!$A:$O,9,FALSE),"")</f>
        <v xml:space="preserve">Edite.Krevica@riga.lv </v>
      </c>
      <c r="I12" s="13">
        <f>IF(IFERROR(VLOOKUP($A12,Tabula!$A:$O,10,FALSE),"")=0,"",IFERROR(VLOOKUP($A12,Tabula!$A:$O,10,FALSE),""))</f>
        <v>67012998</v>
      </c>
      <c r="J12" s="27" t="str">
        <f>IF(IFERROR(VLOOKUP($A12,Tabula!$A:$O,11,FALSE),"")=0,"",IFERROR(VLOOKUP($A12,Tabula!$A:$O,11,FALSE),""))</f>
        <v/>
      </c>
      <c r="K12" s="27" t="str">
        <f>IF(IFERROR(VLOOKUP($A12,Tabula!$A:$O,12,FALSE),"")=0,"",IFERROR(VLOOKUP($A12,Tabula!$A:$O,12,FALSE),""))</f>
        <v/>
      </c>
      <c r="L12" s="27" t="str">
        <f>IF(IFERROR(VLOOKUP($A12,Tabula!$A:$O,13,FALSE),"")=0,"",IFERROR(VLOOKUP($A12,Tabula!$A:$O,13,FALSE),""))</f>
        <v/>
      </c>
      <c r="M12" s="27" t="str">
        <f>IF(IFERROR(VLOOKUP($A12,Tabula!$A:$O,14,FALSE),"")=0,"",IFERROR(VLOOKUP($A12,Tabula!$A:$O,14,FALSE),""))</f>
        <v/>
      </c>
      <c r="N12" s="27" t="str">
        <f>IF(IFERROR(VLOOKUP($A12,Tabula!$A:$O,15,FALSE),"")=0,"",IFERROR(VLOOKUP($A12,Tabula!$A:$O,15,FALSE),""))</f>
        <v/>
      </c>
    </row>
    <row r="13" spans="1:14" s="1" customFormat="1" ht="42" customHeight="1" x14ac:dyDescent="0.3">
      <c r="A13" s="2">
        <v>8</v>
      </c>
      <c r="B13" s="10" t="str">
        <f>IFERROR(VLOOKUP(A13,Tabula!$A:$O,3,FALSE),"")</f>
        <v>Administratīvās nodaļas Apmācību sektors</v>
      </c>
      <c r="C13" s="10" t="str">
        <f>IFERROR(VLOOKUP(A13,Tabula!$A:$O,4,FALSE),"")</f>
        <v xml:space="preserve">Baznīcas iela 19/23 </v>
      </c>
      <c r="D13" s="13">
        <f>IF(IFERROR(VLOOKUP($A13,Tabula!$A:$O,5,FALSE),"")=0,"",IFERROR(VLOOKUP($A13,Tabula!$A:$O,5,FALSE),""))</f>
        <v>12</v>
      </c>
      <c r="E13" s="10" t="str">
        <f>IFERROR(VLOOKUP(A13,Tabula!$A:$O,6,FALSE),"")</f>
        <v xml:space="preserve"> Vecākais sociālais darbinieks</v>
      </c>
      <c r="F13" s="14" t="str">
        <f>IF(IFERROR(VLOOKUP($A13,Tabula!$A:$O,7,FALSE),"")=0,"",IFERROR(VLOOKUP($A13,Tabula!$A:$O,7,FALSE),""))</f>
        <v xml:space="preserve"> Sociālo pakalpojumu joma</v>
      </c>
      <c r="G13" s="10" t="str">
        <f>IFERROR(VLOOKUP(A13,Tabula!$A:$O,8,FALSE),"")</f>
        <v>Ķīšeniece Ginta</v>
      </c>
      <c r="H13" s="10" t="str">
        <f>IFERROR(VLOOKUP(A13,Tabula!$A:$O,9,FALSE),"")</f>
        <v>Ginta.Kiseniece@riga.lv</v>
      </c>
      <c r="I13" s="13">
        <f>IF(IFERROR(VLOOKUP($A13,Tabula!$A:$O,10,FALSE),"")=0,"",IFERROR(VLOOKUP($A13,Tabula!$A:$O,10,FALSE),""))</f>
        <v>67181922</v>
      </c>
      <c r="J13" s="27" t="str">
        <f>IF(IFERROR(VLOOKUP($A13,Tabula!$A:$O,11,FALSE),"")=0,"",IFERROR(VLOOKUP($A13,Tabula!$A:$O,11,FALSE),""))</f>
        <v/>
      </c>
      <c r="K13" s="27" t="str">
        <f>IF(IFERROR(VLOOKUP($A13,Tabula!$A:$O,12,FALSE),"")=0,"",IFERROR(VLOOKUP($A13,Tabula!$A:$O,12,FALSE),""))</f>
        <v/>
      </c>
      <c r="L13" s="27" t="str">
        <f>IF(IFERROR(VLOOKUP($A13,Tabula!$A:$O,13,FALSE),"")=0,"",IFERROR(VLOOKUP($A13,Tabula!$A:$O,13,FALSE),""))</f>
        <v/>
      </c>
      <c r="M13" s="27" t="str">
        <f>IF(IFERROR(VLOOKUP($A13,Tabula!$A:$O,14,FALSE),"")=0,"",IFERROR(VLOOKUP($A13,Tabula!$A:$O,14,FALSE),""))</f>
        <v/>
      </c>
      <c r="N13" s="27" t="str">
        <f>IF(IFERROR(VLOOKUP($A13,Tabula!$A:$O,15,FALSE),"")=0,"",IFERROR(VLOOKUP($A13,Tabula!$A:$O,15,FALSE),""))</f>
        <v/>
      </c>
    </row>
    <row r="14" spans="1:14" s="1" customFormat="1" ht="42" customHeight="1" x14ac:dyDescent="0.3">
      <c r="A14" s="2">
        <v>9</v>
      </c>
      <c r="B14" s="10" t="str">
        <f>IFERROR(VLOOKUP(A14,Tabula!$A:$O,3,FALSE),"")</f>
        <v>Administratīvās nodaļas Apmācību sektors</v>
      </c>
      <c r="C14" s="10" t="str">
        <f>IFERROR(VLOOKUP(A14,Tabula!$A:$O,4,FALSE),"")</f>
        <v xml:space="preserve">Baznīcas iela 19/23 </v>
      </c>
      <c r="D14" s="13">
        <f>IF(IFERROR(VLOOKUP($A14,Tabula!$A:$O,5,FALSE),"")=0,"",IFERROR(VLOOKUP($A14,Tabula!$A:$O,5,FALSE),""))</f>
        <v>1</v>
      </c>
      <c r="E14" s="10" t="str">
        <f>IFERROR(VLOOKUP(A14,Tabula!$A:$O,6,FALSE),"")</f>
        <v xml:space="preserve"> Vecākais sociālais darbinieks</v>
      </c>
      <c r="F14" s="14" t="str">
        <f>IF(IFERROR(VLOOKUP($A14,Tabula!$A:$O,7,FALSE),"")=0,"",IFERROR(VLOOKUP($A14,Tabula!$A:$O,7,FALSE),""))</f>
        <v xml:space="preserve"> Sociālo pakalpojumu joma</v>
      </c>
      <c r="G14" s="10" t="str">
        <f>IFERROR(VLOOKUP(A14,Tabula!$A:$O,8,FALSE),"")</f>
        <v>Sproģe Sanita</v>
      </c>
      <c r="H14" s="10" t="str">
        <f>IFERROR(VLOOKUP(A14,Tabula!$A:$O,9,FALSE),"")</f>
        <v>sanita.sproge@riga.lv</v>
      </c>
      <c r="I14" s="13">
        <f>IF(IFERROR(VLOOKUP($A14,Tabula!$A:$O,10,FALSE),"")=0,"",IFERROR(VLOOKUP($A14,Tabula!$A:$O,10,FALSE),""))</f>
        <v>67012987</v>
      </c>
      <c r="J14" s="27" t="str">
        <f>IF(IFERROR(VLOOKUP($A14,Tabula!$A:$O,11,FALSE),"")=0,"",IFERROR(VLOOKUP($A14,Tabula!$A:$O,11,FALSE),""))</f>
        <v/>
      </c>
      <c r="K14" s="27"/>
      <c r="L14" s="27" t="str">
        <f>IF(IFERROR(VLOOKUP($A14,Tabula!$A:$O,13,FALSE),"")=0,"",IFERROR(VLOOKUP($A14,Tabula!$A:$O,13,FALSE),""))</f>
        <v/>
      </c>
      <c r="M14" s="27" t="str">
        <f>IF(IFERROR(VLOOKUP($A14,Tabula!$A:$O,14,FALSE),"")=0,"",IFERROR(VLOOKUP($A14,Tabula!$A:$O,14,FALSE),""))</f>
        <v/>
      </c>
      <c r="N14" s="27" t="str">
        <f>IF(IFERROR(VLOOKUP($A14,Tabula!$A:$O,15,FALSE),"")=0,"",IFERROR(VLOOKUP($A14,Tabula!$A:$O,15,FALSE),""))</f>
        <v/>
      </c>
    </row>
    <row r="15" spans="1:14" s="1" customFormat="1" ht="42" customHeight="1" x14ac:dyDescent="0.3">
      <c r="A15" s="2">
        <v>10</v>
      </c>
      <c r="B15" s="10" t="str">
        <f>IFERROR(VLOOKUP(A15,Tabula!$A:$O,3,FALSE),"")</f>
        <v>Administratīvās nodaļas Juridiskais sektors</v>
      </c>
      <c r="C15" s="10" t="str">
        <f>IFERROR(VLOOKUP(A15,Tabula!$A:$O,4,FALSE),"")</f>
        <v xml:space="preserve">Baldones iela 2 </v>
      </c>
      <c r="D15" s="13">
        <f>IF(IFERROR(VLOOKUP($A15,Tabula!$A:$O,5,FALSE),"")=0,"",IFERROR(VLOOKUP($A15,Tabula!$A:$O,5,FALSE),""))</f>
        <v>301</v>
      </c>
      <c r="E15" s="10" t="str">
        <f>IFERROR(VLOOKUP(A15,Tabula!$A:$O,6,FALSE),"")</f>
        <v>Vecākais jurists</v>
      </c>
      <c r="F15" s="14" t="str">
        <f>IF(IFERROR(VLOOKUP($A15,Tabula!$A:$O,7,FALSE),"")=0,"",IFERROR(VLOOKUP($A15,Tabula!$A:$O,7,FALSE),""))</f>
        <v/>
      </c>
      <c r="G15" s="10" t="str">
        <f>IFERROR(VLOOKUP(A15,Tabula!$A:$O,8,FALSE),"")</f>
        <v>Bileviča Sarmīte</v>
      </c>
      <c r="H15" s="10" t="str">
        <f>IFERROR(VLOOKUP(A15,Tabula!$A:$O,9,FALSE),"")</f>
        <v>sarmite.bilevica@riga.lv</v>
      </c>
      <c r="I15" s="13" t="str">
        <f>IF(IFERROR(VLOOKUP($A15,Tabula!$A:$O,10,FALSE),"")=0,"",IFERROR(VLOOKUP($A15,Tabula!$A:$O,10,FALSE),""))</f>
        <v>​67012524</v>
      </c>
      <c r="J15" s="27" t="str">
        <f>IF(IFERROR(VLOOKUP($A15,Tabula!$A:$O,11,FALSE),"")=0,"",IFERROR(VLOOKUP($A15,Tabula!$A:$O,11,FALSE),""))</f>
        <v>Pēc iepriekšējā pieraksta</v>
      </c>
      <c r="K15" s="27" t="str">
        <f>IF(IFERROR(VLOOKUP($A15,Tabula!$A:$O,12,FALSE),"")=0,"",IFERROR(VLOOKUP($A15,Tabula!$A:$O,12,FALSE),""))</f>
        <v>Pēc iepriekšējā pieraksta</v>
      </c>
      <c r="L15" s="27" t="str">
        <f>IF(IFERROR(VLOOKUP($A15,Tabula!$A:$O,13,FALSE),"")=0,"",IFERROR(VLOOKUP($A15,Tabula!$A:$O,13,FALSE),""))</f>
        <v>Pēc iepriekšējā pieraksta</v>
      </c>
      <c r="M15" s="27" t="str">
        <f>IF(IFERROR(VLOOKUP($A15,Tabula!$A:$O,14,FALSE),"")=0,"",IFERROR(VLOOKUP($A15,Tabula!$A:$O,14,FALSE),""))</f>
        <v>Pēc iepriekšējā pieraksta</v>
      </c>
      <c r="N15" s="27" t="str">
        <f>IF(IFERROR(VLOOKUP($A15,Tabula!$A:$O,15,FALSE),"")=0,"",IFERROR(VLOOKUP($A15,Tabula!$A:$O,15,FALSE),""))</f>
        <v>Pēc iepriekšējā pieraksta</v>
      </c>
    </row>
    <row r="16" spans="1:14" s="1" customFormat="1" ht="42" customHeight="1" x14ac:dyDescent="0.3">
      <c r="A16" s="2">
        <v>11</v>
      </c>
      <c r="B16" s="10" t="str">
        <f>IFERROR(VLOOKUP(A16,Tabula!$A:$O,3,FALSE),"")</f>
        <v>Administratīvās nodaļas Juridiskais sektors</v>
      </c>
      <c r="C16" s="10" t="str">
        <f>IFERROR(VLOOKUP(A16,Tabula!$A:$O,4,FALSE),"")</f>
        <v xml:space="preserve">Baznīcas iela 19/23 </v>
      </c>
      <c r="D16" s="13">
        <f>IF(IFERROR(VLOOKUP($A16,Tabula!$A:$O,5,FALSE),"")=0,"",IFERROR(VLOOKUP($A16,Tabula!$A:$O,5,FALSE),""))</f>
        <v>116</v>
      </c>
      <c r="E16" s="10" t="str">
        <f>IFERROR(VLOOKUP(A16,Tabula!$A:$O,6,FALSE),"")</f>
        <v>Juridiskā sektora vadītājs</v>
      </c>
      <c r="F16" s="14" t="str">
        <f>IF(IFERROR(VLOOKUP($A16,Tabula!$A:$O,7,FALSE),"")=0,"",IFERROR(VLOOKUP($A16,Tabula!$A:$O,7,FALSE),""))</f>
        <v/>
      </c>
      <c r="G16" s="10" t="str">
        <f>IFERROR(VLOOKUP(A16,Tabula!$A:$O,8,FALSE),"")</f>
        <v>Bahmanis Kaspars</v>
      </c>
      <c r="H16" s="10" t="str">
        <f>IFERROR(VLOOKUP(A16,Tabula!$A:$O,9,FALSE),"")</f>
        <v>Kaspars.Bahmanis@riga.lv</v>
      </c>
      <c r="I16" s="13">
        <f>IF(IFERROR(VLOOKUP($A16,Tabula!$A:$O,10,FALSE),"")=0,"",IFERROR(VLOOKUP($A16,Tabula!$A:$O,10,FALSE),""))</f>
        <v>67037426</v>
      </c>
      <c r="J16" s="27" t="str">
        <f>IF(IFERROR(VLOOKUP($A16,Tabula!$A:$O,11,FALSE),"")=0,"",IFERROR(VLOOKUP($A16,Tabula!$A:$O,11,FALSE),""))</f>
        <v/>
      </c>
      <c r="K16" s="27" t="str">
        <f>IF(IFERROR(VLOOKUP($A16,Tabula!$A:$O,12,FALSE),"")=0,"",IFERROR(VLOOKUP($A16,Tabula!$A:$O,12,FALSE),""))</f>
        <v/>
      </c>
      <c r="L16" s="27" t="str">
        <f>IF(IFERROR(VLOOKUP($A16,Tabula!$A:$O,13,FALSE),"")=0,"",IFERROR(VLOOKUP($A16,Tabula!$A:$O,13,FALSE),""))</f>
        <v/>
      </c>
      <c r="M16" s="27" t="str">
        <f>IF(IFERROR(VLOOKUP($A16,Tabula!$A:$O,14,FALSE),"")=0,"",IFERROR(VLOOKUP($A16,Tabula!$A:$O,14,FALSE),""))</f>
        <v/>
      </c>
      <c r="N16" s="27" t="str">
        <f>IF(IFERROR(VLOOKUP($A16,Tabula!$A:$O,15,FALSE),"")=0,"",IFERROR(VLOOKUP($A16,Tabula!$A:$O,15,FALSE),""))</f>
        <v/>
      </c>
    </row>
    <row r="17" spans="1:14" s="1" customFormat="1" ht="42" customHeight="1" x14ac:dyDescent="0.3">
      <c r="A17" s="2">
        <v>12</v>
      </c>
      <c r="B17" s="10" t="str">
        <f>IFERROR(VLOOKUP(A17,Tabula!$A:$O,3,FALSE),"")</f>
        <v>Administratīvās nodaļas Juridiskais sektors</v>
      </c>
      <c r="C17" s="10" t="str">
        <f>IFERROR(VLOOKUP(A17,Tabula!$A:$O,4,FALSE),"")</f>
        <v xml:space="preserve">Baznīcas iela 19/23 </v>
      </c>
      <c r="D17" s="13">
        <f>IF(IFERROR(VLOOKUP($A17,Tabula!$A:$O,5,FALSE),"")=0,"",IFERROR(VLOOKUP($A17,Tabula!$A:$O,5,FALSE),""))</f>
        <v>116</v>
      </c>
      <c r="E17" s="10" t="str">
        <f>IFERROR(VLOOKUP(A17,Tabula!$A:$O,6,FALSE),"")</f>
        <v xml:space="preserve"> Vecākais jurists</v>
      </c>
      <c r="F17" s="14" t="str">
        <f>IF(IFERROR(VLOOKUP($A17,Tabula!$A:$O,7,FALSE),"")=0,"",IFERROR(VLOOKUP($A17,Tabula!$A:$O,7,FALSE),""))</f>
        <v/>
      </c>
      <c r="G17" s="10" t="str">
        <f>IFERROR(VLOOKUP(A17,Tabula!$A:$O,8,FALSE),"")</f>
        <v>Vasiļjeva Linda</v>
      </c>
      <c r="H17" s="10" t="str">
        <f>IFERROR(VLOOKUP(A17,Tabula!$A:$O,9,FALSE),"")</f>
        <v>linda.vasiljeva@riga.lv</v>
      </c>
      <c r="I17" s="13">
        <f>IF(IFERROR(VLOOKUP($A17,Tabula!$A:$O,10,FALSE),"")=0,"",IFERROR(VLOOKUP($A17,Tabula!$A:$O,10,FALSE),""))</f>
        <v>67181856</v>
      </c>
      <c r="J17" s="27" t="str">
        <f>IF(IFERROR(VLOOKUP($A17,Tabula!$A:$O,11,FALSE),"")=0,"",IFERROR(VLOOKUP($A17,Tabula!$A:$O,11,FALSE),""))</f>
        <v/>
      </c>
      <c r="K17" s="27" t="str">
        <f>IF(IFERROR(VLOOKUP($A17,Tabula!$A:$O,12,FALSE),"")=0,"",IFERROR(VLOOKUP($A17,Tabula!$A:$O,12,FALSE),""))</f>
        <v/>
      </c>
      <c r="L17" s="27" t="str">
        <f>IF(IFERROR(VLOOKUP($A17,Tabula!$A:$O,13,FALSE),"")=0,"",IFERROR(VLOOKUP($A17,Tabula!$A:$O,13,FALSE),""))</f>
        <v/>
      </c>
      <c r="M17" s="27" t="str">
        <f>IF(IFERROR(VLOOKUP($A17,Tabula!$A:$O,14,FALSE),"")=0,"",IFERROR(VLOOKUP($A17,Tabula!$A:$O,14,FALSE),""))</f>
        <v/>
      </c>
      <c r="N17" s="27" t="str">
        <f>IF(IFERROR(VLOOKUP($A17,Tabula!$A:$O,15,FALSE),"")=0,"",IFERROR(VLOOKUP($A17,Tabula!$A:$O,15,FALSE),""))</f>
        <v/>
      </c>
    </row>
    <row r="18" spans="1:14" s="1" customFormat="1" ht="42" customHeight="1" x14ac:dyDescent="0.3">
      <c r="A18" s="2">
        <v>13</v>
      </c>
      <c r="B18" s="10" t="str">
        <f>IFERROR(VLOOKUP(A18,Tabula!$A:$O,3,FALSE),"")</f>
        <v>Administratīvās nodaļas Juridiskais sektors</v>
      </c>
      <c r="C18" s="10" t="str">
        <f>IFERROR(VLOOKUP(A18,Tabula!$A:$O,4,FALSE),"")</f>
        <v xml:space="preserve">Baznīcas iela 19/23 </v>
      </c>
      <c r="D18" s="13">
        <f>IF(IFERROR(VLOOKUP($A18,Tabula!$A:$O,5,FALSE),"")=0,"",IFERROR(VLOOKUP($A18,Tabula!$A:$O,5,FALSE),""))</f>
        <v>116</v>
      </c>
      <c r="E18" s="10" t="str">
        <f>IFERROR(VLOOKUP(A18,Tabula!$A:$O,6,FALSE),"")</f>
        <v xml:space="preserve">  Vecākais jurists</v>
      </c>
      <c r="F18" s="14" t="str">
        <f>IF(IFERROR(VLOOKUP($A18,Tabula!$A:$O,7,FALSE),"")=0,"",IFERROR(VLOOKUP($A18,Tabula!$A:$O,7,FALSE),""))</f>
        <v/>
      </c>
      <c r="G18" s="10" t="str">
        <f>IFERROR(VLOOKUP(A18,Tabula!$A:$O,8,FALSE),"")</f>
        <v>Šmukste Zane</v>
      </c>
      <c r="H18" s="10" t="str">
        <f>IFERROR(VLOOKUP(A18,Tabula!$A:$O,9,FALSE),"")</f>
        <v>zane.smukste@riga.lv</v>
      </c>
      <c r="I18" s="13">
        <f>IF(IFERROR(VLOOKUP($A18,Tabula!$A:$O,10,FALSE),"")=0,"",IFERROR(VLOOKUP($A18,Tabula!$A:$O,10,FALSE),""))</f>
        <v>67181686</v>
      </c>
      <c r="J18" s="27" t="str">
        <f>IF(IFERROR(VLOOKUP($A18,Tabula!$A:$O,11,FALSE),"")=0,"",IFERROR(VLOOKUP($A18,Tabula!$A:$O,11,FALSE),""))</f>
        <v/>
      </c>
      <c r="K18" s="27" t="str">
        <f>IF(IFERROR(VLOOKUP($A18,Tabula!$A:$O,12,FALSE),"")=0,"",IFERROR(VLOOKUP($A18,Tabula!$A:$O,12,FALSE),""))</f>
        <v/>
      </c>
      <c r="L18" s="27" t="str">
        <f>IF(IFERROR(VLOOKUP($A18,Tabula!$A:$O,13,FALSE),"")=0,"",IFERROR(VLOOKUP($A18,Tabula!$A:$O,13,FALSE),""))</f>
        <v/>
      </c>
      <c r="M18" s="27" t="str">
        <f>IF(IFERROR(VLOOKUP($A18,Tabula!$A:$O,14,FALSE),"")=0,"",IFERROR(VLOOKUP($A18,Tabula!$A:$O,14,FALSE),""))</f>
        <v/>
      </c>
      <c r="N18" s="27" t="str">
        <f>IF(IFERROR(VLOOKUP($A18,Tabula!$A:$O,15,FALSE),"")=0,"",IFERROR(VLOOKUP($A18,Tabula!$A:$O,15,FALSE),""))</f>
        <v/>
      </c>
    </row>
    <row r="19" spans="1:14" s="1" customFormat="1" ht="42" customHeight="1" x14ac:dyDescent="0.3">
      <c r="A19" s="2">
        <v>14</v>
      </c>
      <c r="B19" s="10" t="str">
        <f>IFERROR(VLOOKUP(A19,Tabula!$A:$O,3,FALSE),"")</f>
        <v>Administratīvās nodaļas Personāla, dokumentu un kvalitātes vadības sektors</v>
      </c>
      <c r="C19" s="10" t="str">
        <f>IFERROR(VLOOKUP(A19,Tabula!$A:$O,4,FALSE),"")</f>
        <v xml:space="preserve">Baznīcas iela 19/23 </v>
      </c>
      <c r="D19" s="13">
        <f>IF(IFERROR(VLOOKUP($A19,Tabula!$A:$O,5,FALSE),"")=0,"",IFERROR(VLOOKUP($A19,Tabula!$A:$O,5,FALSE),""))</f>
        <v>101</v>
      </c>
      <c r="E19" s="10" t="str">
        <f>IFERROR(VLOOKUP(A19,Tabula!$A:$O,6,FALSE),"")</f>
        <v>Vecākais personāla inspektors</v>
      </c>
      <c r="F19" s="14" t="str">
        <f>IF(IFERROR(VLOOKUP($A19,Tabula!$A:$O,7,FALSE),"")=0,"",IFERROR(VLOOKUP($A19,Tabula!$A:$O,7,FALSE),""))</f>
        <v/>
      </c>
      <c r="G19" s="10" t="str">
        <f>IFERROR(VLOOKUP(A19,Tabula!$A:$O,8,FALSE),"")</f>
        <v>Bērziņa Inga</v>
      </c>
      <c r="H19" s="10" t="str">
        <f>IFERROR(VLOOKUP(A19,Tabula!$A:$O,9,FALSE),"")</f>
        <v>Inga.B@riga.lv</v>
      </c>
      <c r="I19" s="13">
        <f>IF(IFERROR(VLOOKUP($A19,Tabula!$A:$O,10,FALSE),"")=0,"",IFERROR(VLOOKUP($A19,Tabula!$A:$O,10,FALSE),""))</f>
        <v>67105695</v>
      </c>
      <c r="J19" s="27" t="str">
        <f>IF(IFERROR(VLOOKUP($A19,Tabula!$A:$O,11,FALSE),"")=0,"",IFERROR(VLOOKUP($A19,Tabula!$A:$O,11,FALSE),""))</f>
        <v/>
      </c>
      <c r="K19" s="27" t="str">
        <f>IF(IFERROR(VLOOKUP($A19,Tabula!$A:$O,12,FALSE),"")=0,"",IFERROR(VLOOKUP($A19,Tabula!$A:$O,12,FALSE),""))</f>
        <v/>
      </c>
      <c r="L19" s="27" t="str">
        <f>IF(IFERROR(VLOOKUP($A19,Tabula!$A:$O,13,FALSE),"")=0,"",IFERROR(VLOOKUP($A19,Tabula!$A:$O,13,FALSE),""))</f>
        <v/>
      </c>
      <c r="M19" s="27" t="str">
        <f>IF(IFERROR(VLOOKUP($A19,Tabula!$A:$O,14,FALSE),"")=0,"",IFERROR(VLOOKUP($A19,Tabula!$A:$O,14,FALSE),""))</f>
        <v/>
      </c>
      <c r="N19" s="27" t="str">
        <f>IF(IFERROR(VLOOKUP($A19,Tabula!$A:$O,15,FALSE),"")=0,"",IFERROR(VLOOKUP($A19,Tabula!$A:$O,15,FALSE),""))</f>
        <v/>
      </c>
    </row>
    <row r="20" spans="1:14" s="1" customFormat="1" ht="42" customHeight="1" x14ac:dyDescent="0.3">
      <c r="A20" s="2">
        <v>15</v>
      </c>
      <c r="B20" s="10" t="str">
        <f>IFERROR(VLOOKUP(A20,Tabula!$A:$O,3,FALSE),"")</f>
        <v>Administratīvās nodaļas Personāla, dokumentu un kvalitātes vadības sektors</v>
      </c>
      <c r="C20" s="10" t="str">
        <f>IFERROR(VLOOKUP(A20,Tabula!$A:$O,4,FALSE),"")</f>
        <v xml:space="preserve">Baznīcas iela 19/23 </v>
      </c>
      <c r="D20" s="13">
        <f>IF(IFERROR(VLOOKUP($A20,Tabula!$A:$O,5,FALSE),"")=0,"",IFERROR(VLOOKUP($A20,Tabula!$A:$O,5,FALSE),""))</f>
        <v>101</v>
      </c>
      <c r="E20" s="10" t="str">
        <f>IFERROR(VLOOKUP(A20,Tabula!$A:$O,6,FALSE),"")</f>
        <v>Vecākais personāla inspektors</v>
      </c>
      <c r="F20" s="14" t="str">
        <f>IF(IFERROR(VLOOKUP($A20,Tabula!$A:$O,7,FALSE),"")=0,"",IFERROR(VLOOKUP($A20,Tabula!$A:$O,7,FALSE),""))</f>
        <v/>
      </c>
      <c r="G20" s="10" t="str">
        <f>IFERROR(VLOOKUP(A20,Tabula!$A:$O,8,FALSE),"")</f>
        <v>Strauta Laura</v>
      </c>
      <c r="H20" s="10" t="str">
        <f>IFERROR(VLOOKUP(A20,Tabula!$A:$O,9,FALSE),"")</f>
        <v>laura.strauta@riga.lv</v>
      </c>
      <c r="I20" s="13">
        <f>IF(IFERROR(VLOOKUP($A20,Tabula!$A:$O,10,FALSE),"")=0,"",IFERROR(VLOOKUP($A20,Tabula!$A:$O,10,FALSE),""))</f>
        <v>67105128</v>
      </c>
      <c r="J20" s="27" t="str">
        <f>IF(IFERROR(VLOOKUP($A20,Tabula!$A:$O,11,FALSE),"")=0,"",IFERROR(VLOOKUP($A20,Tabula!$A:$O,11,FALSE),""))</f>
        <v/>
      </c>
      <c r="K20" s="27" t="str">
        <f>IF(IFERROR(VLOOKUP($A20,Tabula!$A:$O,12,FALSE),"")=0,"",IFERROR(VLOOKUP($A20,Tabula!$A:$O,12,FALSE),""))</f>
        <v/>
      </c>
      <c r="L20" s="27" t="str">
        <f>IF(IFERROR(VLOOKUP($A20,Tabula!$A:$O,13,FALSE),"")=0,"",IFERROR(VLOOKUP($A20,Tabula!$A:$O,13,FALSE),""))</f>
        <v/>
      </c>
      <c r="M20" s="27" t="str">
        <f>IF(IFERROR(VLOOKUP($A20,Tabula!$A:$O,14,FALSE),"")=0,"",IFERROR(VLOOKUP($A20,Tabula!$A:$O,14,FALSE),""))</f>
        <v/>
      </c>
      <c r="N20" s="27" t="str">
        <f>IF(IFERROR(VLOOKUP($A20,Tabula!$A:$O,15,FALSE),"")=0,"",IFERROR(VLOOKUP($A20,Tabula!$A:$O,15,FALSE),""))</f>
        <v/>
      </c>
    </row>
    <row r="21" spans="1:14" s="1" customFormat="1" ht="42" customHeight="1" x14ac:dyDescent="0.3">
      <c r="A21" s="2">
        <v>16</v>
      </c>
      <c r="B21" s="10" t="str">
        <f>IFERROR(VLOOKUP(A21,Tabula!$A:$O,3,FALSE),"")</f>
        <v>Administratīvās nodaļas Personāla, dokumentu un kvalitātes vadības sektors</v>
      </c>
      <c r="C21" s="10" t="str">
        <f>IFERROR(VLOOKUP(A21,Tabula!$A:$O,4,FALSE),"")</f>
        <v xml:space="preserve">Baznīcas iela 19/23 </v>
      </c>
      <c r="D21" s="13">
        <f>IF(IFERROR(VLOOKUP($A21,Tabula!$A:$O,5,FALSE),"")=0,"",IFERROR(VLOOKUP($A21,Tabula!$A:$O,5,FALSE),""))</f>
        <v>5</v>
      </c>
      <c r="E21" s="10" t="str">
        <f>IFERROR(VLOOKUP(A21,Tabula!$A:$O,6,FALSE),"")</f>
        <v>Kvalitātes vadītājs</v>
      </c>
      <c r="F21" s="14" t="str">
        <f>IF(IFERROR(VLOOKUP($A21,Tabula!$A:$O,7,FALSE),"")=0,"",IFERROR(VLOOKUP($A21,Tabula!$A:$O,7,FALSE),""))</f>
        <v/>
      </c>
      <c r="G21" s="10" t="str">
        <f>IFERROR(VLOOKUP(A21,Tabula!$A:$O,8,FALSE),"")</f>
        <v>Dzelme Ivonna</v>
      </c>
      <c r="H21" s="10" t="str">
        <f>IFERROR(VLOOKUP(A21,Tabula!$A:$O,9,FALSE),"")</f>
        <v>ivonna.dzelme@riga.lv</v>
      </c>
      <c r="I21" s="13">
        <f>IF(IFERROR(VLOOKUP($A21,Tabula!$A:$O,10,FALSE),"")=0,"",IFERROR(VLOOKUP($A21,Tabula!$A:$O,10,FALSE),""))</f>
        <v>67105531</v>
      </c>
      <c r="J21" s="27" t="str">
        <f>IF(IFERROR(VLOOKUP($A21,Tabula!$A:$O,11,FALSE),"")=0,"",IFERROR(VLOOKUP($A21,Tabula!$A:$O,11,FALSE),""))</f>
        <v/>
      </c>
      <c r="K21" s="27" t="str">
        <f>IF(IFERROR(VLOOKUP($A21,Tabula!$A:$O,12,FALSE),"")=0,"",IFERROR(VLOOKUP($A21,Tabula!$A:$O,12,FALSE),""))</f>
        <v/>
      </c>
      <c r="L21" s="27" t="str">
        <f>IF(IFERROR(VLOOKUP($A21,Tabula!$A:$O,13,FALSE),"")=0,"",IFERROR(VLOOKUP($A21,Tabula!$A:$O,13,FALSE),""))</f>
        <v/>
      </c>
      <c r="M21" s="27" t="str">
        <f>IF(IFERROR(VLOOKUP($A21,Tabula!$A:$O,14,FALSE),"")=0,"",IFERROR(VLOOKUP($A21,Tabula!$A:$O,14,FALSE),""))</f>
        <v/>
      </c>
      <c r="N21" s="27" t="str">
        <f>IF(IFERROR(VLOOKUP($A21,Tabula!$A:$O,15,FALSE),"")=0,"",IFERROR(VLOOKUP($A21,Tabula!$A:$O,15,FALSE),""))</f>
        <v/>
      </c>
    </row>
    <row r="22" spans="1:14" s="1" customFormat="1" ht="42" customHeight="1" x14ac:dyDescent="0.3">
      <c r="A22" s="2">
        <v>17</v>
      </c>
      <c r="B22" s="10" t="str">
        <f>IFERROR(VLOOKUP(A22,Tabula!$A:$O,3,FALSE),"")</f>
        <v>Administratīvās nodaļas Personāla, dokumentu un kvalitātes vadības sektors</v>
      </c>
      <c r="C22" s="10" t="str">
        <f>IFERROR(VLOOKUP(A22,Tabula!$A:$O,4,FALSE),"")</f>
        <v xml:space="preserve">Baznīcas iela 19/23 </v>
      </c>
      <c r="D22" s="13">
        <f>IF(IFERROR(VLOOKUP($A22,Tabula!$A:$O,5,FALSE),"")=0,"",IFERROR(VLOOKUP($A22,Tabula!$A:$O,5,FALSE),""))</f>
        <v>5</v>
      </c>
      <c r="E22" s="10" t="str">
        <f>IFERROR(VLOOKUP(A22,Tabula!$A:$O,6,FALSE),"")</f>
        <v>Kvalitātes vadītājs</v>
      </c>
      <c r="F22" s="14" t="str">
        <f>IF(IFERROR(VLOOKUP($A22,Tabula!$A:$O,7,FALSE),"")=0,"",IFERROR(VLOOKUP($A22,Tabula!$A:$O,7,FALSE),""))</f>
        <v/>
      </c>
      <c r="G22" s="10">
        <f>IFERROR(VLOOKUP(A22,Tabula!$A:$O,8,FALSE),"")</f>
        <v>0</v>
      </c>
      <c r="H22" s="10">
        <f>IFERROR(VLOOKUP(A22,Tabula!$A:$O,9,FALSE),"")</f>
        <v>0</v>
      </c>
      <c r="I22" s="13">
        <f>IF(IFERROR(VLOOKUP($A22,Tabula!$A:$O,10,FALSE),"")=0,"",IFERROR(VLOOKUP($A22,Tabula!$A:$O,10,FALSE),""))</f>
        <v>67037072</v>
      </c>
      <c r="J22" s="27" t="str">
        <f>IF(IFERROR(VLOOKUP($A22,Tabula!$A:$O,11,FALSE),"")=0,"",IFERROR(VLOOKUP($A22,Tabula!$A:$O,11,FALSE),""))</f>
        <v/>
      </c>
      <c r="K22" s="27" t="str">
        <f>IF(IFERROR(VLOOKUP($A22,Tabula!$A:$O,12,FALSE),"")=0,"",IFERROR(VLOOKUP($A22,Tabula!$A:$O,12,FALSE),""))</f>
        <v/>
      </c>
      <c r="L22" s="27" t="str">
        <f>IF(IFERROR(VLOOKUP($A22,Tabula!$A:$O,13,FALSE),"")=0,"",IFERROR(VLOOKUP($A22,Tabula!$A:$O,13,FALSE),""))</f>
        <v/>
      </c>
      <c r="M22" s="27" t="str">
        <f>IF(IFERROR(VLOOKUP($A22,Tabula!$A:$O,14,FALSE),"")=0,"",IFERROR(VLOOKUP($A22,Tabula!$A:$O,14,FALSE),""))</f>
        <v/>
      </c>
      <c r="N22" s="27" t="str">
        <f>IF(IFERROR(VLOOKUP($A22,Tabula!$A:$O,15,FALSE),"")=0,"",IFERROR(VLOOKUP($A22,Tabula!$A:$O,15,FALSE),""))</f>
        <v/>
      </c>
    </row>
    <row r="23" spans="1:14" s="1" customFormat="1" ht="42" customHeight="1" x14ac:dyDescent="0.3">
      <c r="A23" s="2">
        <v>18</v>
      </c>
      <c r="B23" s="10" t="str">
        <f>IFERROR(VLOOKUP(A23,Tabula!$A:$O,3,FALSE),"")</f>
        <v>Administratīvās nodaļas Personāla, dokumentu un kvalitātes vadības sektors</v>
      </c>
      <c r="C23" s="10" t="str">
        <f>IFERROR(VLOOKUP(A23,Tabula!$A:$O,4,FALSE),"")</f>
        <v xml:space="preserve">Pērnavas iela 1 </v>
      </c>
      <c r="D23" s="13" t="str">
        <f>IF(IFERROR(VLOOKUP($A23,Tabula!$A:$O,5,FALSE),"")=0,"",IFERROR(VLOOKUP($A23,Tabula!$A:$O,5,FALSE),""))</f>
        <v>foajē</v>
      </c>
      <c r="E23" s="10" t="str">
        <f>IFERROR(VLOOKUP(A23,Tabula!$A:$O,6,FALSE),"")</f>
        <v>Informators zvanu centrā</v>
      </c>
      <c r="F23" s="14" t="str">
        <f>IF(IFERROR(VLOOKUP($A23,Tabula!$A:$O,7,FALSE),"")=0,"",IFERROR(VLOOKUP($A23,Tabula!$A:$O,7,FALSE),""))</f>
        <v/>
      </c>
      <c r="G23" s="10" t="str">
        <f>IFERROR(VLOOKUP(A23,Tabula!$A:$O,8,FALSE),"")</f>
        <v>Dembovska Olga</v>
      </c>
      <c r="H23" s="10" t="str">
        <f>IFERROR(VLOOKUP(A23,Tabula!$A:$O,9,FALSE),"")</f>
        <v>olga.dembovska@riga.lv</v>
      </c>
      <c r="I23" s="13" t="str">
        <f>IF(IFERROR(VLOOKUP($A23,Tabula!$A:$O,10,FALSE),"")=0,"",IFERROR(VLOOKUP($A23,Tabula!$A:$O,10,FALSE),""))</f>
        <v>67105048 
25770080</v>
      </c>
      <c r="J23" s="27" t="str">
        <f>IF(IFERROR(VLOOKUP($A23,Tabula!$A:$O,11,FALSE),"")=0,"",IFERROR(VLOOKUP($A23,Tabula!$A:$O,11,FALSE),""))</f>
        <v/>
      </c>
      <c r="K23" s="27" t="str">
        <f>IF(IFERROR(VLOOKUP($A23,Tabula!$A:$O,12,FALSE),"")=0,"",IFERROR(VLOOKUP($A23,Tabula!$A:$O,12,FALSE),""))</f>
        <v/>
      </c>
      <c r="L23" s="27" t="str">
        <f>IF(IFERROR(VLOOKUP($A23,Tabula!$A:$O,13,FALSE),"")=0,"",IFERROR(VLOOKUP($A23,Tabula!$A:$O,13,FALSE),""))</f>
        <v/>
      </c>
      <c r="M23" s="27" t="str">
        <f>IF(IFERROR(VLOOKUP($A23,Tabula!$A:$O,14,FALSE),"")=0,"",IFERROR(VLOOKUP($A23,Tabula!$A:$O,14,FALSE),""))</f>
        <v/>
      </c>
      <c r="N23" s="27" t="str">
        <f>IF(IFERROR(VLOOKUP($A23,Tabula!$A:$O,15,FALSE),"")=0,"",IFERROR(VLOOKUP($A23,Tabula!$A:$O,15,FALSE),""))</f>
        <v/>
      </c>
    </row>
    <row r="24" spans="1:14" s="1" customFormat="1" ht="42" customHeight="1" x14ac:dyDescent="0.3">
      <c r="A24" s="2">
        <v>19</v>
      </c>
      <c r="B24" s="10" t="str">
        <f>IFERROR(VLOOKUP(A24,Tabula!$A:$O,3,FALSE),"")</f>
        <v>Administratīvās nodaļas Personāla, dokumentu un kvalitātes vadības sektors</v>
      </c>
      <c r="C24" s="10" t="str">
        <f>IFERROR(VLOOKUP(A24,Tabula!$A:$O,4,FALSE),"")</f>
        <v xml:space="preserve">Eduarda Smiļģa iela 46 </v>
      </c>
      <c r="D24" s="13">
        <f>IF(IFERROR(VLOOKUP($A24,Tabula!$A:$O,5,FALSE),"")=0,"",IFERROR(VLOOKUP($A24,Tabula!$A:$O,5,FALSE),""))</f>
        <v>215</v>
      </c>
      <c r="E24" s="10" t="str">
        <f>IFERROR(VLOOKUP(A24,Tabula!$A:$O,6,FALSE),"")</f>
        <v>Informators zvanu centrā</v>
      </c>
      <c r="F24" s="14" t="str">
        <f>IF(IFERROR(VLOOKUP($A24,Tabula!$A:$O,7,FALSE),"")=0,"",IFERROR(VLOOKUP($A24,Tabula!$A:$O,7,FALSE),""))</f>
        <v/>
      </c>
      <c r="G24" s="10" t="str">
        <f>IFERROR(VLOOKUP(A24,Tabula!$A:$O,8,FALSE),"")</f>
        <v>Goļeva Vera</v>
      </c>
      <c r="H24" s="10" t="str">
        <f>IFERROR(VLOOKUP(A24,Tabula!$A:$O,9,FALSE),"")</f>
        <v>vera.goleva@riga.lv</v>
      </c>
      <c r="I24" s="13" t="str">
        <f>IF(IFERROR(VLOOKUP($A24,Tabula!$A:$O,10,FALSE),"")=0,"",IFERROR(VLOOKUP($A24,Tabula!$A:$O,10,FALSE),""))</f>
        <v>67105048 
25770080</v>
      </c>
      <c r="J24" s="27" t="str">
        <f>IF(IFERROR(VLOOKUP($A24,Tabula!$A:$O,11,FALSE),"")=0,"",IFERROR(VLOOKUP($A24,Tabula!$A:$O,11,FALSE),""))</f>
        <v/>
      </c>
      <c r="K24" s="27" t="str">
        <f>IF(IFERROR(VLOOKUP($A24,Tabula!$A:$O,12,FALSE),"")=0,"",IFERROR(VLOOKUP($A24,Tabula!$A:$O,12,FALSE),""))</f>
        <v/>
      </c>
      <c r="L24" s="27" t="str">
        <f>IF(IFERROR(VLOOKUP($A24,Tabula!$A:$O,13,FALSE),"")=0,"",IFERROR(VLOOKUP($A24,Tabula!$A:$O,13,FALSE),""))</f>
        <v/>
      </c>
      <c r="M24" s="27" t="str">
        <f>IF(IFERROR(VLOOKUP($A24,Tabula!$A:$O,14,FALSE),"")=0,"",IFERROR(VLOOKUP($A24,Tabula!$A:$O,14,FALSE),""))</f>
        <v/>
      </c>
      <c r="N24" s="27" t="str">
        <f>IF(IFERROR(VLOOKUP($A24,Tabula!$A:$O,15,FALSE),"")=0,"",IFERROR(VLOOKUP($A24,Tabula!$A:$O,15,FALSE),""))</f>
        <v/>
      </c>
    </row>
    <row r="25" spans="1:14" s="1" customFormat="1" ht="42" customHeight="1" x14ac:dyDescent="0.3">
      <c r="A25" s="2">
        <v>20</v>
      </c>
      <c r="B25" s="10" t="str">
        <f>IFERROR(VLOOKUP(A25,Tabula!$A:$O,3,FALSE),"")</f>
        <v>Administratīvās nodaļas Personāla, dokumentu un kvalitātes vadības sektors</v>
      </c>
      <c r="C25" s="10" t="str">
        <f>IFERROR(VLOOKUP(A25,Tabula!$A:$O,4,FALSE),"")</f>
        <v xml:space="preserve">Baznīcas iela 19/23 </v>
      </c>
      <c r="D25" s="13" t="str">
        <f>IF(IFERROR(VLOOKUP($A25,Tabula!$A:$O,5,FALSE),"")=0,"",IFERROR(VLOOKUP($A25,Tabula!$A:$O,5,FALSE),""))</f>
        <v>foajē</v>
      </c>
      <c r="E25" s="10" t="str">
        <f>IFERROR(VLOOKUP(A25,Tabula!$A:$O,6,FALSE),"")</f>
        <v>Informators zvanu centrā</v>
      </c>
      <c r="F25" s="14" t="str">
        <f>IF(IFERROR(VLOOKUP($A25,Tabula!$A:$O,7,FALSE),"")=0,"",IFERROR(VLOOKUP($A25,Tabula!$A:$O,7,FALSE),""))</f>
        <v/>
      </c>
      <c r="G25" s="10" t="str">
        <f>IFERROR(VLOOKUP(A25,Tabula!$A:$O,8,FALSE),"")</f>
        <v>Kosareva Ona</v>
      </c>
      <c r="H25" s="10" t="str">
        <f>IFERROR(VLOOKUP(A25,Tabula!$A:$O,9,FALSE),"")</f>
        <v>Ona.Kosareva@riga.lv</v>
      </c>
      <c r="I25" s="13" t="str">
        <f>IF(IFERROR(VLOOKUP($A25,Tabula!$A:$O,10,FALSE),"")=0,"",IFERROR(VLOOKUP($A25,Tabula!$A:$O,10,FALSE),""))</f>
        <v>67105048 
25770080</v>
      </c>
      <c r="J25" s="27" t="str">
        <f>IF(IFERROR(VLOOKUP($A25,Tabula!$A:$O,11,FALSE),"")=0,"",IFERROR(VLOOKUP($A25,Tabula!$A:$O,11,FALSE),""))</f>
        <v/>
      </c>
      <c r="K25" s="27" t="str">
        <f>IF(IFERROR(VLOOKUP($A25,Tabula!$A:$O,12,FALSE),"")=0,"",IFERROR(VLOOKUP($A25,Tabula!$A:$O,12,FALSE),""))</f>
        <v/>
      </c>
      <c r="L25" s="27" t="str">
        <f>IF(IFERROR(VLOOKUP($A25,Tabula!$A:$O,13,FALSE),"")=0,"",IFERROR(VLOOKUP($A25,Tabula!$A:$O,13,FALSE),""))</f>
        <v/>
      </c>
      <c r="M25" s="27" t="str">
        <f>IF(IFERROR(VLOOKUP($A25,Tabula!$A:$O,14,FALSE),"")=0,"",IFERROR(VLOOKUP($A25,Tabula!$A:$O,14,FALSE),""))</f>
        <v/>
      </c>
      <c r="N25" s="27" t="str">
        <f>IF(IFERROR(VLOOKUP($A25,Tabula!$A:$O,15,FALSE),"")=0,"",IFERROR(VLOOKUP($A25,Tabula!$A:$O,15,FALSE),""))</f>
        <v/>
      </c>
    </row>
    <row r="26" spans="1:14" s="1" customFormat="1" ht="42" customHeight="1" x14ac:dyDescent="0.3">
      <c r="A26" s="2">
        <v>21</v>
      </c>
      <c r="B26" s="10" t="str">
        <f>IFERROR(VLOOKUP(A26,Tabula!$A:$O,3,FALSE),"")</f>
        <v>Administratīvās nodaļas Personāla, dokumentu un kvalitātes vadības sektors</v>
      </c>
      <c r="C26" s="10" t="str">
        <f>IFERROR(VLOOKUP(A26,Tabula!$A:$O,4,FALSE),"")</f>
        <v xml:space="preserve">Vidrižu iela 1A </v>
      </c>
      <c r="D26" s="13">
        <f>IF(IFERROR(VLOOKUP($A26,Tabula!$A:$O,5,FALSE),"")=0,"",IFERROR(VLOOKUP($A26,Tabula!$A:$O,5,FALSE),""))</f>
        <v>110</v>
      </c>
      <c r="E26" s="10" t="str">
        <f>IFERROR(VLOOKUP(A26,Tabula!$A:$O,6,FALSE),"")</f>
        <v>Informators zvanu centrā</v>
      </c>
      <c r="F26" s="14" t="str">
        <f>IF(IFERROR(VLOOKUP($A26,Tabula!$A:$O,7,FALSE),"")=0,"",IFERROR(VLOOKUP($A26,Tabula!$A:$O,7,FALSE),""))</f>
        <v/>
      </c>
      <c r="G26" s="10" t="str">
        <f>IFERROR(VLOOKUP(A26,Tabula!$A:$O,8,FALSE),"")</f>
        <v>Lināre Gunta</v>
      </c>
      <c r="H26" s="10" t="str">
        <f>IFERROR(VLOOKUP(A26,Tabula!$A:$O,9,FALSE),"")</f>
        <v>Gunta.Linare@riga.lv</v>
      </c>
      <c r="I26" s="13" t="str">
        <f>IF(IFERROR(VLOOKUP($A26,Tabula!$A:$O,10,FALSE),"")=0,"",IFERROR(VLOOKUP($A26,Tabula!$A:$O,10,FALSE),""))</f>
        <v>67105048 
25770080</v>
      </c>
      <c r="J26" s="27" t="str">
        <f>IF(IFERROR(VLOOKUP($A26,Tabula!$A:$O,11,FALSE),"")=0,"",IFERROR(VLOOKUP($A26,Tabula!$A:$O,11,FALSE),""))</f>
        <v/>
      </c>
      <c r="K26" s="27" t="str">
        <f>IF(IFERROR(VLOOKUP($A26,Tabula!$A:$O,12,FALSE),"")=0,"",IFERROR(VLOOKUP($A26,Tabula!$A:$O,12,FALSE),""))</f>
        <v/>
      </c>
      <c r="L26" s="27" t="str">
        <f>IF(IFERROR(VLOOKUP($A26,Tabula!$A:$O,13,FALSE),"")=0,"",IFERROR(VLOOKUP($A26,Tabula!$A:$O,13,FALSE),""))</f>
        <v/>
      </c>
      <c r="M26" s="27" t="str">
        <f>IF(IFERROR(VLOOKUP($A26,Tabula!$A:$O,14,FALSE),"")=0,"",IFERROR(VLOOKUP($A26,Tabula!$A:$O,14,FALSE),""))</f>
        <v/>
      </c>
      <c r="N26" s="27" t="str">
        <f>IF(IFERROR(VLOOKUP($A26,Tabula!$A:$O,15,FALSE),"")=0,"",IFERROR(VLOOKUP($A26,Tabula!$A:$O,15,FALSE),""))</f>
        <v/>
      </c>
    </row>
    <row r="27" spans="1:14" s="1" customFormat="1" ht="42" customHeight="1" x14ac:dyDescent="0.3">
      <c r="A27" s="2">
        <v>22</v>
      </c>
      <c r="B27" s="10" t="str">
        <f>IFERROR(VLOOKUP(A27,Tabula!$A:$O,3,FALSE),"")</f>
        <v>Administratīvās nodaļas Personāla, dokumentu un kvalitātes vadības sektors</v>
      </c>
      <c r="C27" s="10" t="str">
        <f>IFERROR(VLOOKUP(A27,Tabula!$A:$O,4,FALSE),"")</f>
        <v xml:space="preserve">Pērnavas iela 1 </v>
      </c>
      <c r="D27" s="13">
        <f>IF(IFERROR(VLOOKUP($A27,Tabula!$A:$O,5,FALSE),"")=0,"",IFERROR(VLOOKUP($A27,Tabula!$A:$O,5,FALSE),""))</f>
        <v>3</v>
      </c>
      <c r="E27" s="10" t="str">
        <f>IFERROR(VLOOKUP(A27,Tabula!$A:$O,6,FALSE),"")</f>
        <v>Informators zvanu centrā</v>
      </c>
      <c r="F27" s="14" t="str">
        <f>IF(IFERROR(VLOOKUP($A27,Tabula!$A:$O,7,FALSE),"")=0,"",IFERROR(VLOOKUP($A27,Tabula!$A:$O,7,FALSE),""))</f>
        <v/>
      </c>
      <c r="G27" s="10" t="str">
        <f>IFERROR(VLOOKUP(A27,Tabula!$A:$O,8,FALSE),"")</f>
        <v>Zaļūksne Alma</v>
      </c>
      <c r="H27" s="10" t="str">
        <f>IFERROR(VLOOKUP(A27,Tabula!$A:$O,9,FALSE),"")</f>
        <v>alma.zaluksne@riga.lv</v>
      </c>
      <c r="I27" s="13" t="str">
        <f>IF(IFERROR(VLOOKUP($A27,Tabula!$A:$O,10,FALSE),"")=0,"",IFERROR(VLOOKUP($A27,Tabula!$A:$O,10,FALSE),""))</f>
        <v>67105048 
25770080</v>
      </c>
      <c r="J27" s="27" t="str">
        <f>IF(IFERROR(VLOOKUP($A27,Tabula!$A:$O,11,FALSE),"")=0,"",IFERROR(VLOOKUP($A27,Tabula!$A:$O,11,FALSE),""))</f>
        <v/>
      </c>
      <c r="K27" s="27" t="str">
        <f>IF(IFERROR(VLOOKUP($A27,Tabula!$A:$O,12,FALSE),"")=0,"",IFERROR(VLOOKUP($A27,Tabula!$A:$O,12,FALSE),""))</f>
        <v/>
      </c>
      <c r="L27" s="27" t="str">
        <f>IF(IFERROR(VLOOKUP($A27,Tabula!$A:$O,13,FALSE),"")=0,"",IFERROR(VLOOKUP($A27,Tabula!$A:$O,13,FALSE),""))</f>
        <v/>
      </c>
      <c r="M27" s="27" t="str">
        <f>IF(IFERROR(VLOOKUP($A27,Tabula!$A:$O,14,FALSE),"")=0,"",IFERROR(VLOOKUP($A27,Tabula!$A:$O,14,FALSE),""))</f>
        <v/>
      </c>
      <c r="N27" s="27" t="str">
        <f>IF(IFERROR(VLOOKUP($A27,Tabula!$A:$O,15,FALSE),"")=0,"",IFERROR(VLOOKUP($A27,Tabula!$A:$O,15,FALSE),""))</f>
        <v/>
      </c>
    </row>
    <row r="28" spans="1:14" s="1" customFormat="1" ht="42" customHeight="1" x14ac:dyDescent="0.3">
      <c r="A28" s="2">
        <v>23</v>
      </c>
      <c r="B28" s="10" t="str">
        <f>IFERROR(VLOOKUP(A28,Tabula!$A:$O,3,FALSE),"")</f>
        <v>Administratīvās nodaļas Personāla, dokumentu un kvalitātes vadības sektors</v>
      </c>
      <c r="C28" s="10" t="str">
        <f>IFERROR(VLOOKUP(A28,Tabula!$A:$O,4,FALSE),"")</f>
        <v xml:space="preserve">Dzirciema iela 24 </v>
      </c>
      <c r="D28" s="13" t="str">
        <f>IF(IFERROR(VLOOKUP($A28,Tabula!$A:$O,5,FALSE),"")=0,"",IFERROR(VLOOKUP($A28,Tabula!$A:$O,5,FALSE),""))</f>
        <v/>
      </c>
      <c r="E28" s="10" t="str">
        <f>IFERROR(VLOOKUP(A28,Tabula!$A:$O,6,FALSE),"")</f>
        <v>Galvenais speciālists arhīva jomā</v>
      </c>
      <c r="F28" s="14" t="str">
        <f>IF(IFERROR(VLOOKUP($A28,Tabula!$A:$O,7,FALSE),"")=0,"",IFERROR(VLOOKUP($A28,Tabula!$A:$O,7,FALSE),""))</f>
        <v/>
      </c>
      <c r="G28" s="10" t="str">
        <f>IFERROR(VLOOKUP(A28,Tabula!$A:$O,8,FALSE),"")</f>
        <v>Kleščenko Diāna</v>
      </c>
      <c r="H28" s="10" t="str">
        <f>IFERROR(VLOOKUP(A28,Tabula!$A:$O,9,FALSE),"")</f>
        <v>Diana.Klescenko@riga.lv</v>
      </c>
      <c r="I28" s="13">
        <f>IF(IFERROR(VLOOKUP($A28,Tabula!$A:$O,10,FALSE),"")=0,"",IFERROR(VLOOKUP($A28,Tabula!$A:$O,10,FALSE),""))</f>
        <v>67105160</v>
      </c>
      <c r="J28" s="27" t="str">
        <f>IF(IFERROR(VLOOKUP($A28,Tabula!$A:$O,11,FALSE),"")=0,"",IFERROR(VLOOKUP($A28,Tabula!$A:$O,11,FALSE),""))</f>
        <v/>
      </c>
      <c r="K28" s="27" t="str">
        <f>IF(IFERROR(VLOOKUP($A28,Tabula!$A:$O,12,FALSE),"")=0,"",IFERROR(VLOOKUP($A28,Tabula!$A:$O,12,FALSE),""))</f>
        <v/>
      </c>
      <c r="L28" s="27" t="str">
        <f>IF(IFERROR(VLOOKUP($A28,Tabula!$A:$O,13,FALSE),"")=0,"",IFERROR(VLOOKUP($A28,Tabula!$A:$O,13,FALSE),""))</f>
        <v/>
      </c>
      <c r="M28" s="27" t="str">
        <f>IF(IFERROR(VLOOKUP($A28,Tabula!$A:$O,14,FALSE),"")=0,"",IFERROR(VLOOKUP($A28,Tabula!$A:$O,14,FALSE),""))</f>
        <v/>
      </c>
      <c r="N28" s="27" t="str">
        <f>IF(IFERROR(VLOOKUP($A28,Tabula!$A:$O,15,FALSE),"")=0,"",IFERROR(VLOOKUP($A28,Tabula!$A:$O,15,FALSE),""))</f>
        <v/>
      </c>
    </row>
    <row r="29" spans="1:14" s="1" customFormat="1" ht="42" customHeight="1" x14ac:dyDescent="0.3">
      <c r="A29" s="2">
        <v>24</v>
      </c>
      <c r="B29" s="10" t="str">
        <f>IFERROR(VLOOKUP(A29,Tabula!$A:$O,3,FALSE),"")</f>
        <v>Administratīvās nodaļas Personāla, dokumentu un kvalitātes vadības sektors</v>
      </c>
      <c r="C29" s="10" t="str">
        <f>IFERROR(VLOOKUP(A29,Tabula!$A:$O,4,FALSE),"")</f>
        <v xml:space="preserve">Dzirciema iela 24 </v>
      </c>
      <c r="D29" s="13" t="str">
        <f>IF(IFERROR(VLOOKUP($A29,Tabula!$A:$O,5,FALSE),"")=0,"",IFERROR(VLOOKUP($A29,Tabula!$A:$O,5,FALSE),""))</f>
        <v/>
      </c>
      <c r="E29" s="10" t="str">
        <f>IFERROR(VLOOKUP(A29,Tabula!$A:$O,6,FALSE),"")</f>
        <v>Galvenais speciālists arhīva jomā</v>
      </c>
      <c r="F29" s="14" t="str">
        <f>IF(IFERROR(VLOOKUP($A29,Tabula!$A:$O,7,FALSE),"")=0,"",IFERROR(VLOOKUP($A29,Tabula!$A:$O,7,FALSE),""))</f>
        <v/>
      </c>
      <c r="G29" s="10">
        <f>IFERROR(VLOOKUP(A29,Tabula!$A:$O,8,FALSE),"")</f>
        <v>0</v>
      </c>
      <c r="H29" s="10">
        <f>IFERROR(VLOOKUP(A29,Tabula!$A:$O,9,FALSE),"")</f>
        <v>0</v>
      </c>
      <c r="I29" s="13">
        <f>IF(IFERROR(VLOOKUP($A29,Tabula!$A:$O,10,FALSE),"")=0,"",IFERROR(VLOOKUP($A29,Tabula!$A:$O,10,FALSE),""))</f>
        <v>67011067</v>
      </c>
      <c r="J29" s="27" t="str">
        <f>IF(IFERROR(VLOOKUP($A29,Tabula!$A:$O,11,FALSE),"")=0,"",IFERROR(VLOOKUP($A29,Tabula!$A:$O,11,FALSE),""))</f>
        <v/>
      </c>
      <c r="K29" s="27" t="str">
        <f>IF(IFERROR(VLOOKUP($A29,Tabula!$A:$O,12,FALSE),"")=0,"",IFERROR(VLOOKUP($A29,Tabula!$A:$O,12,FALSE),""))</f>
        <v/>
      </c>
      <c r="L29" s="27" t="str">
        <f>IF(IFERROR(VLOOKUP($A29,Tabula!$A:$O,13,FALSE),"")=0,"",IFERROR(VLOOKUP($A29,Tabula!$A:$O,13,FALSE),""))</f>
        <v/>
      </c>
      <c r="M29" s="27" t="str">
        <f>IF(IFERROR(VLOOKUP($A29,Tabula!$A:$O,14,FALSE),"")=0,"",IFERROR(VLOOKUP($A29,Tabula!$A:$O,14,FALSE),""))</f>
        <v/>
      </c>
      <c r="N29" s="27" t="str">
        <f>IF(IFERROR(VLOOKUP($A29,Tabula!$A:$O,15,FALSE),"")=0,"",IFERROR(VLOOKUP($A29,Tabula!$A:$O,15,FALSE),""))</f>
        <v/>
      </c>
    </row>
    <row r="30" spans="1:14" s="1" customFormat="1" ht="42" customHeight="1" x14ac:dyDescent="0.3">
      <c r="A30" s="2">
        <v>25</v>
      </c>
      <c r="B30" s="10" t="str">
        <f>IFERROR(VLOOKUP(A30,Tabula!$A:$O,3,FALSE),"")</f>
        <v>Administratīvās nodaļas Personāla, dokumentu un kvalitātes vadības sektors</v>
      </c>
      <c r="C30" s="10" t="str">
        <f>IFERROR(VLOOKUP(A30,Tabula!$A:$O,4,FALSE),"")</f>
        <v xml:space="preserve">Vidrižu iela 1A </v>
      </c>
      <c r="D30" s="13">
        <f>IF(IFERROR(VLOOKUP($A30,Tabula!$A:$O,5,FALSE),"")=0,"",IFERROR(VLOOKUP($A30,Tabula!$A:$O,5,FALSE),""))</f>
        <v>301</v>
      </c>
      <c r="E30" s="10" t="str">
        <f>IFERROR(VLOOKUP(A30,Tabula!$A:$O,6,FALSE),"")</f>
        <v xml:space="preserve"> Galvenais speciālists lietvedības jomā</v>
      </c>
      <c r="F30" s="14" t="str">
        <f>IF(IFERROR(VLOOKUP($A30,Tabula!$A:$O,7,FALSE),"")=0,"",IFERROR(VLOOKUP($A30,Tabula!$A:$O,7,FALSE),""))</f>
        <v/>
      </c>
      <c r="G30" s="10" t="str">
        <f>IFERROR(VLOOKUP(A30,Tabula!$A:$O,8,FALSE),"")</f>
        <v>Dzelme Vinārija</v>
      </c>
      <c r="H30" s="10" t="str">
        <f>IFERROR(VLOOKUP(A30,Tabula!$A:$O,9,FALSE),"")</f>
        <v>Vinarija.Dzelme@riga.lv</v>
      </c>
      <c r="I30" s="13">
        <f>IF(IFERROR(VLOOKUP($A30,Tabula!$A:$O,10,FALSE),"")=0,"",IFERROR(VLOOKUP($A30,Tabula!$A:$O,10,FALSE),""))</f>
        <v>67012105</v>
      </c>
      <c r="J30" s="27" t="str">
        <f>IF(IFERROR(VLOOKUP($A30,Tabula!$A:$O,11,FALSE),"")=0,"",IFERROR(VLOOKUP($A30,Tabula!$A:$O,11,FALSE),""))</f>
        <v/>
      </c>
      <c r="K30" s="27" t="str">
        <f>IF(IFERROR(VLOOKUP($A30,Tabula!$A:$O,12,FALSE),"")=0,"",IFERROR(VLOOKUP($A30,Tabula!$A:$O,12,FALSE),""))</f>
        <v/>
      </c>
      <c r="L30" s="27" t="str">
        <f>IF(IFERROR(VLOOKUP($A30,Tabula!$A:$O,13,FALSE),"")=0,"",IFERROR(VLOOKUP($A30,Tabula!$A:$O,13,FALSE),""))</f>
        <v/>
      </c>
      <c r="M30" s="27" t="str">
        <f>IF(IFERROR(VLOOKUP($A30,Tabula!$A:$O,14,FALSE),"")=0,"",IFERROR(VLOOKUP($A30,Tabula!$A:$O,14,FALSE),""))</f>
        <v/>
      </c>
      <c r="N30" s="27" t="str">
        <f>IF(IFERROR(VLOOKUP($A30,Tabula!$A:$O,15,FALSE),"")=0,"",IFERROR(VLOOKUP($A30,Tabula!$A:$O,15,FALSE),""))</f>
        <v/>
      </c>
    </row>
    <row r="31" spans="1:14" s="1" customFormat="1" ht="42" customHeight="1" x14ac:dyDescent="0.3">
      <c r="A31" s="2">
        <v>26</v>
      </c>
      <c r="B31" s="10" t="str">
        <f>IFERROR(VLOOKUP(A31,Tabula!$A:$O,3,FALSE),"")</f>
        <v>Administratīvās nodaļas Personāla, dokumentu un kvalitātes vadības sektors</v>
      </c>
      <c r="C31" s="10" t="str">
        <f>IFERROR(VLOOKUP(A31,Tabula!$A:$O,4,FALSE),"")</f>
        <v xml:space="preserve">Avotu iela 31 k-2 </v>
      </c>
      <c r="D31" s="13">
        <f>IF(IFERROR(VLOOKUP($A31,Tabula!$A:$O,5,FALSE),"")=0,"",IFERROR(VLOOKUP($A31,Tabula!$A:$O,5,FALSE),""))</f>
        <v>202</v>
      </c>
      <c r="E31" s="10" t="str">
        <f>IFERROR(VLOOKUP(A31,Tabula!$A:$O,6,FALSE),"")</f>
        <v xml:space="preserve"> Galvenais speciālists lietvedības jomā</v>
      </c>
      <c r="F31" s="14" t="str">
        <f>IF(IFERROR(VLOOKUP($A31,Tabula!$A:$O,7,FALSE),"")=0,"",IFERROR(VLOOKUP($A31,Tabula!$A:$O,7,FALSE),""))</f>
        <v/>
      </c>
      <c r="G31" s="10" t="str">
        <f>IFERROR(VLOOKUP(A31,Tabula!$A:$O,8,FALSE),"")</f>
        <v>Ondzule Daiga</v>
      </c>
      <c r="H31" s="10" t="str">
        <f>IFERROR(VLOOKUP(A31,Tabula!$A:$O,9,FALSE),"")</f>
        <v>Daiga.Ondzule@riga.lv</v>
      </c>
      <c r="I31" s="13">
        <f>IF(IFERROR(VLOOKUP($A31,Tabula!$A:$O,10,FALSE),"")=0,"",IFERROR(VLOOKUP($A31,Tabula!$A:$O,10,FALSE),""))</f>
        <v>67037671</v>
      </c>
      <c r="J31" s="27" t="str">
        <f>IF(IFERROR(VLOOKUP($A31,Tabula!$A:$O,11,FALSE),"")=0,"",IFERROR(VLOOKUP($A31,Tabula!$A:$O,11,FALSE),""))</f>
        <v/>
      </c>
      <c r="K31" s="27" t="str">
        <f>IF(IFERROR(VLOOKUP($A31,Tabula!$A:$O,12,FALSE),"")=0,"",IFERROR(VLOOKUP($A31,Tabula!$A:$O,12,FALSE),""))</f>
        <v/>
      </c>
      <c r="L31" s="27" t="str">
        <f>IF(IFERROR(VLOOKUP($A31,Tabula!$A:$O,13,FALSE),"")=0,"",IFERROR(VLOOKUP($A31,Tabula!$A:$O,13,FALSE),""))</f>
        <v/>
      </c>
      <c r="M31" s="27" t="str">
        <f>IF(IFERROR(VLOOKUP($A31,Tabula!$A:$O,14,FALSE),"")=0,"",IFERROR(VLOOKUP($A31,Tabula!$A:$O,14,FALSE),""))</f>
        <v/>
      </c>
      <c r="N31" s="27" t="str">
        <f>IF(IFERROR(VLOOKUP($A31,Tabula!$A:$O,15,FALSE),"")=0,"",IFERROR(VLOOKUP($A31,Tabula!$A:$O,15,FALSE),""))</f>
        <v/>
      </c>
    </row>
    <row r="32" spans="1:14" s="1" customFormat="1" ht="42" customHeight="1" x14ac:dyDescent="0.3">
      <c r="A32" s="2">
        <v>27</v>
      </c>
      <c r="B32" s="10" t="str">
        <f>IFERROR(VLOOKUP(A32,Tabula!$A:$O,3,FALSE),"")</f>
        <v>Administratīvās nodaļas Personāla, dokumentu un kvalitātes vadības sektors</v>
      </c>
      <c r="C32" s="10" t="str">
        <f>IFERROR(VLOOKUP(A32,Tabula!$A:$O,4,FALSE),"")</f>
        <v xml:space="preserve">Eduarda Smiļģa iela 46 </v>
      </c>
      <c r="D32" s="13">
        <f>IF(IFERROR(VLOOKUP($A32,Tabula!$A:$O,5,FALSE),"")=0,"",IFERROR(VLOOKUP($A32,Tabula!$A:$O,5,FALSE),""))</f>
        <v>601</v>
      </c>
      <c r="E32" s="10" t="str">
        <f>IFERROR(VLOOKUP(A32,Tabula!$A:$O,6,FALSE),"")</f>
        <v xml:space="preserve"> Galvenais speciālists lietvedības jomā</v>
      </c>
      <c r="F32" s="14" t="str">
        <f>IF(IFERROR(VLOOKUP($A32,Tabula!$A:$O,7,FALSE),"")=0,"",IFERROR(VLOOKUP($A32,Tabula!$A:$O,7,FALSE),""))</f>
        <v/>
      </c>
      <c r="G32" s="10" t="str">
        <f>IFERROR(VLOOKUP(A32,Tabula!$A:$O,8,FALSE),"")</f>
        <v>Ozoliņa Tija</v>
      </c>
      <c r="H32" s="10" t="str">
        <f>IFERROR(VLOOKUP(A32,Tabula!$A:$O,9,FALSE),"")</f>
        <v>Tija.Ozolina@riga.lv</v>
      </c>
      <c r="I32" s="13">
        <f>IF(IFERROR(VLOOKUP($A32,Tabula!$A:$O,10,FALSE),"")=0,"",IFERROR(VLOOKUP($A32,Tabula!$A:$O,10,FALSE),""))</f>
        <v>67848827</v>
      </c>
      <c r="J32" s="27" t="str">
        <f>IF(IFERROR(VLOOKUP($A32,Tabula!$A:$O,11,FALSE),"")=0,"",IFERROR(VLOOKUP($A32,Tabula!$A:$O,11,FALSE),""))</f>
        <v/>
      </c>
      <c r="K32" s="27" t="str">
        <f>IF(IFERROR(VLOOKUP($A32,Tabula!$A:$O,12,FALSE),"")=0,"",IFERROR(VLOOKUP($A32,Tabula!$A:$O,12,FALSE),""))</f>
        <v/>
      </c>
      <c r="L32" s="27" t="str">
        <f>IF(IFERROR(VLOOKUP($A32,Tabula!$A:$O,13,FALSE),"")=0,"",IFERROR(VLOOKUP($A32,Tabula!$A:$O,13,FALSE),""))</f>
        <v/>
      </c>
      <c r="M32" s="27" t="str">
        <f>IF(IFERROR(VLOOKUP($A32,Tabula!$A:$O,14,FALSE),"")=0,"",IFERROR(VLOOKUP($A32,Tabula!$A:$O,14,FALSE),""))</f>
        <v/>
      </c>
      <c r="N32" s="27" t="str">
        <f>IF(IFERROR(VLOOKUP($A32,Tabula!$A:$O,15,FALSE),"")=0,"",IFERROR(VLOOKUP($A32,Tabula!$A:$O,15,FALSE),""))</f>
        <v/>
      </c>
    </row>
    <row r="33" spans="1:14" s="1" customFormat="1" ht="42" customHeight="1" x14ac:dyDescent="0.3">
      <c r="A33" s="2">
        <v>28</v>
      </c>
      <c r="B33" s="10" t="str">
        <f>IFERROR(VLOOKUP(A33,Tabula!$A:$O,3,FALSE),"")</f>
        <v>Administratīvās nodaļas Personāla, dokumentu un kvalitātes vadības sektors</v>
      </c>
      <c r="C33" s="10" t="str">
        <f>IFERROR(VLOOKUP(A33,Tabula!$A:$O,4,FALSE),"")</f>
        <v xml:space="preserve">Baznīcas iela 19/23 </v>
      </c>
      <c r="D33" s="13">
        <f>IF(IFERROR(VLOOKUP($A33,Tabula!$A:$O,5,FALSE),"")=0,"",IFERROR(VLOOKUP($A33,Tabula!$A:$O,5,FALSE),""))</f>
        <v>102</v>
      </c>
      <c r="E33" s="10" t="str">
        <f>IFERROR(VLOOKUP(A33,Tabula!$A:$O,6,FALSE),"")</f>
        <v xml:space="preserve"> Galvenais speciālists lietvedības jomā</v>
      </c>
      <c r="F33" s="14" t="str">
        <f>IF(IFERROR(VLOOKUP($A33,Tabula!$A:$O,7,FALSE),"")=0,"",IFERROR(VLOOKUP($A33,Tabula!$A:$O,7,FALSE),""))</f>
        <v/>
      </c>
      <c r="G33" s="10" t="str">
        <f>IFERROR(VLOOKUP(A33,Tabula!$A:$O,8,FALSE),"")</f>
        <v>Rozenbauma Dace</v>
      </c>
      <c r="H33" s="10" t="str">
        <f>IFERROR(VLOOKUP(A33,Tabula!$A:$O,9,FALSE),"")</f>
        <v>Dace.Rozenbauma@riga.lv</v>
      </c>
      <c r="I33" s="13">
        <f>IF(IFERROR(VLOOKUP($A33,Tabula!$A:$O,10,FALSE),"")=0,"",IFERROR(VLOOKUP($A33,Tabula!$A:$O,10,FALSE),""))</f>
        <v>67105555</v>
      </c>
      <c r="J33" s="27" t="str">
        <f>IF(IFERROR(VLOOKUP($A33,Tabula!$A:$O,11,FALSE),"")=0,"",IFERROR(VLOOKUP($A33,Tabula!$A:$O,11,FALSE),""))</f>
        <v/>
      </c>
      <c r="K33" s="27" t="str">
        <f>IF(IFERROR(VLOOKUP($A33,Tabula!$A:$O,12,FALSE),"")=0,"",IFERROR(VLOOKUP($A33,Tabula!$A:$O,12,FALSE),""))</f>
        <v/>
      </c>
      <c r="L33" s="27" t="str">
        <f>IF(IFERROR(VLOOKUP($A33,Tabula!$A:$O,13,FALSE),"")=0,"",IFERROR(VLOOKUP($A33,Tabula!$A:$O,13,FALSE),""))</f>
        <v/>
      </c>
      <c r="M33" s="27" t="str">
        <f>IF(IFERROR(VLOOKUP($A33,Tabula!$A:$O,14,FALSE),"")=0,"",IFERROR(VLOOKUP($A33,Tabula!$A:$O,14,FALSE),""))</f>
        <v/>
      </c>
      <c r="N33" s="27" t="str">
        <f>IF(IFERROR(VLOOKUP($A33,Tabula!$A:$O,15,FALSE),"")=0,"",IFERROR(VLOOKUP($A33,Tabula!$A:$O,15,FALSE),""))</f>
        <v/>
      </c>
    </row>
    <row r="34" spans="1:14" s="1" customFormat="1" ht="42" customHeight="1" x14ac:dyDescent="0.3">
      <c r="A34" s="2">
        <v>29</v>
      </c>
      <c r="B34" s="10" t="str">
        <f>IFERROR(VLOOKUP(A34,Tabula!$A:$O,3,FALSE),"")</f>
        <v>Administratīvās nodaļas Personāla, dokumentu un kvalitātes vadības sektors</v>
      </c>
      <c r="C34" s="10" t="str">
        <f>IFERROR(VLOOKUP(A34,Tabula!$A:$O,4,FALSE),"")</f>
        <v xml:space="preserve">Vidrižu iela 1A </v>
      </c>
      <c r="D34" s="13">
        <f>IF(IFERROR(VLOOKUP($A34,Tabula!$A:$O,5,FALSE),"")=0,"",IFERROR(VLOOKUP($A34,Tabula!$A:$O,5,FALSE),""))</f>
        <v>301</v>
      </c>
      <c r="E34" s="10" t="str">
        <f>IFERROR(VLOOKUP(A34,Tabula!$A:$O,6,FALSE),"")</f>
        <v xml:space="preserve"> Galvenais speciālists lietvedības jomā</v>
      </c>
      <c r="F34" s="14" t="str">
        <f>IF(IFERROR(VLOOKUP($A34,Tabula!$A:$O,7,FALSE),"")=0,"",IFERROR(VLOOKUP($A34,Tabula!$A:$O,7,FALSE),""))</f>
        <v/>
      </c>
      <c r="G34" s="10" t="str">
        <f>IFERROR(VLOOKUP(A34,Tabula!$A:$O,8,FALSE),"")</f>
        <v>Vitkovska Meldra</v>
      </c>
      <c r="H34" s="10" t="str">
        <f>IFERROR(VLOOKUP(A34,Tabula!$A:$O,9,FALSE),"")</f>
        <v>Meldra.Vitkovska@riga.lv</v>
      </c>
      <c r="I34" s="13">
        <f>IF(IFERROR(VLOOKUP($A34,Tabula!$A:$O,10,FALSE),"")=0,"",IFERROR(VLOOKUP($A34,Tabula!$A:$O,10,FALSE),""))</f>
        <v>67012201</v>
      </c>
      <c r="J34" s="27" t="str">
        <f>IF(IFERROR(VLOOKUP($A34,Tabula!$A:$O,11,FALSE),"")=0,"",IFERROR(VLOOKUP($A34,Tabula!$A:$O,11,FALSE),""))</f>
        <v/>
      </c>
      <c r="K34" s="27" t="str">
        <f>IF(IFERROR(VLOOKUP($A34,Tabula!$A:$O,12,FALSE),"")=0,"",IFERROR(VLOOKUP($A34,Tabula!$A:$O,12,FALSE),""))</f>
        <v/>
      </c>
      <c r="L34" s="27" t="str">
        <f>IF(IFERROR(VLOOKUP($A34,Tabula!$A:$O,13,FALSE),"")=0,"",IFERROR(VLOOKUP($A34,Tabula!$A:$O,13,FALSE),""))</f>
        <v/>
      </c>
      <c r="M34" s="27" t="str">
        <f>IF(IFERROR(VLOOKUP($A34,Tabula!$A:$O,14,FALSE),"")=0,"",IFERROR(VLOOKUP($A34,Tabula!$A:$O,14,FALSE),""))</f>
        <v/>
      </c>
      <c r="N34" s="27" t="str">
        <f>IF(IFERROR(VLOOKUP($A34,Tabula!$A:$O,15,FALSE),"")=0,"",IFERROR(VLOOKUP($A34,Tabula!$A:$O,15,FALSE),""))</f>
        <v/>
      </c>
    </row>
    <row r="35" spans="1:14" s="1" customFormat="1" ht="42" customHeight="1" x14ac:dyDescent="0.3">
      <c r="A35" s="2">
        <v>30</v>
      </c>
      <c r="B35" s="10" t="str">
        <f>IFERROR(VLOOKUP(A35,Tabula!$A:$O,3,FALSE),"")</f>
        <v>Administratīvās nodaļas Personāla, dokumentu un kvalitātes vadības sektors</v>
      </c>
      <c r="C35" s="10" t="str">
        <f>IFERROR(VLOOKUP(A35,Tabula!$A:$O,4,FALSE),"")</f>
        <v xml:space="preserve">Eduarda Smiļģa iela 46 </v>
      </c>
      <c r="D35" s="13">
        <f>IF(IFERROR(VLOOKUP($A35,Tabula!$A:$O,5,FALSE),"")=0,"",IFERROR(VLOOKUP($A35,Tabula!$A:$O,5,FALSE),""))</f>
        <v>601</v>
      </c>
      <c r="E35" s="10" t="str">
        <f>IFERROR(VLOOKUP(A35,Tabula!$A:$O,6,FALSE),"")</f>
        <v xml:space="preserve"> Galvenais speciālists lietvedības jomā</v>
      </c>
      <c r="F35" s="14" t="str">
        <f>IF(IFERROR(VLOOKUP($A35,Tabula!$A:$O,7,FALSE),"")=0,"",IFERROR(VLOOKUP($A35,Tabula!$A:$O,7,FALSE),""))</f>
        <v/>
      </c>
      <c r="G35" s="10">
        <f>IFERROR(VLOOKUP(A35,Tabula!$A:$O,8,FALSE),"")</f>
        <v>0</v>
      </c>
      <c r="H35" s="10">
        <f>IFERROR(VLOOKUP(A35,Tabula!$A:$O,9,FALSE),"")</f>
        <v>0</v>
      </c>
      <c r="I35" s="13">
        <f>IF(IFERROR(VLOOKUP($A35,Tabula!$A:$O,10,FALSE),"")=0,"",IFERROR(VLOOKUP($A35,Tabula!$A:$O,10,FALSE),""))</f>
        <v>67012254</v>
      </c>
      <c r="J35" s="27" t="str">
        <f>IF(IFERROR(VLOOKUP($A35,Tabula!$A:$O,11,FALSE),"")=0,"",IFERROR(VLOOKUP($A35,Tabula!$A:$O,11,FALSE),""))</f>
        <v/>
      </c>
      <c r="K35" s="27" t="str">
        <f>IF(IFERROR(VLOOKUP($A35,Tabula!$A:$O,12,FALSE),"")=0,"",IFERROR(VLOOKUP($A35,Tabula!$A:$O,12,FALSE),""))</f>
        <v/>
      </c>
      <c r="L35" s="27" t="str">
        <f>IF(IFERROR(VLOOKUP($A35,Tabula!$A:$O,13,FALSE),"")=0,"",IFERROR(VLOOKUP($A35,Tabula!$A:$O,13,FALSE),""))</f>
        <v/>
      </c>
      <c r="M35" s="27" t="str">
        <f>IF(IFERROR(VLOOKUP($A35,Tabula!$A:$O,14,FALSE),"")=0,"",IFERROR(VLOOKUP($A35,Tabula!$A:$O,14,FALSE),""))</f>
        <v/>
      </c>
      <c r="N35" s="27" t="str">
        <f>IF(IFERROR(VLOOKUP($A35,Tabula!$A:$O,15,FALSE),"")=0,"",IFERROR(VLOOKUP($A35,Tabula!$A:$O,15,FALSE),""))</f>
        <v/>
      </c>
    </row>
    <row r="36" spans="1:14" s="1" customFormat="1" ht="42" customHeight="1" x14ac:dyDescent="0.3">
      <c r="A36" s="2">
        <v>31</v>
      </c>
      <c r="B36" s="10" t="str">
        <f>IFERROR(VLOOKUP(A36,Tabula!$A:$O,3,FALSE),"")</f>
        <v>Administratīvās nodaļas Personāla, dokumentu un kvalitātes vadības sektors</v>
      </c>
      <c r="C36" s="10" t="str">
        <f>IFERROR(VLOOKUP(A36,Tabula!$A:$O,4,FALSE),"")</f>
        <v xml:space="preserve">Avotu iela 31 k-2 </v>
      </c>
      <c r="D36" s="13">
        <f>IF(IFERROR(VLOOKUP($A36,Tabula!$A:$O,5,FALSE),"")=0,"",IFERROR(VLOOKUP($A36,Tabula!$A:$O,5,FALSE),""))</f>
        <v>202</v>
      </c>
      <c r="E36" s="10" t="str">
        <f>IFERROR(VLOOKUP(A36,Tabula!$A:$O,6,FALSE),"")</f>
        <v xml:space="preserve"> Galvenais speciālists lietvedības jomā</v>
      </c>
      <c r="F36" s="14" t="str">
        <f>IF(IFERROR(VLOOKUP($A36,Tabula!$A:$O,7,FALSE),"")=0,"",IFERROR(VLOOKUP($A36,Tabula!$A:$O,7,FALSE),""))</f>
        <v/>
      </c>
      <c r="G36" s="10">
        <f>IFERROR(VLOOKUP(A36,Tabula!$A:$O,8,FALSE),"")</f>
        <v>0</v>
      </c>
      <c r="H36" s="10">
        <f>IFERROR(VLOOKUP(A36,Tabula!$A:$O,9,FALSE),"")</f>
        <v>0</v>
      </c>
      <c r="I36" s="13">
        <f>IF(IFERROR(VLOOKUP($A36,Tabula!$A:$O,10,FALSE),"")=0,"",IFERROR(VLOOKUP($A36,Tabula!$A:$O,10,FALSE),""))</f>
        <v>67105097</v>
      </c>
      <c r="J36" s="27" t="str">
        <f>IF(IFERROR(VLOOKUP($A36,Tabula!$A:$O,11,FALSE),"")=0,"",IFERROR(VLOOKUP($A36,Tabula!$A:$O,11,FALSE),""))</f>
        <v/>
      </c>
      <c r="K36" s="27" t="str">
        <f>IF(IFERROR(VLOOKUP($A36,Tabula!$A:$O,12,FALSE),"")=0,"",IFERROR(VLOOKUP($A36,Tabula!$A:$O,12,FALSE),""))</f>
        <v/>
      </c>
      <c r="L36" s="27" t="str">
        <f>IF(IFERROR(VLOOKUP($A36,Tabula!$A:$O,13,FALSE),"")=0,"",IFERROR(VLOOKUP($A36,Tabula!$A:$O,13,FALSE),""))</f>
        <v/>
      </c>
      <c r="M36" s="27" t="str">
        <f>IF(IFERROR(VLOOKUP($A36,Tabula!$A:$O,14,FALSE),"")=0,"",IFERROR(VLOOKUP($A36,Tabula!$A:$O,14,FALSE),""))</f>
        <v/>
      </c>
      <c r="N36" s="27" t="str">
        <f>IF(IFERROR(VLOOKUP($A36,Tabula!$A:$O,15,FALSE),"")=0,"",IFERROR(VLOOKUP($A36,Tabula!$A:$O,15,FALSE),""))</f>
        <v/>
      </c>
    </row>
    <row r="37" spans="1:14" s="1" customFormat="1" ht="42" customHeight="1" x14ac:dyDescent="0.3">
      <c r="A37" s="2">
        <v>32</v>
      </c>
      <c r="B37" s="10" t="str">
        <f>IFERROR(VLOOKUP(A37,Tabula!$A:$O,3,FALSE),"")</f>
        <v>Administratīvās nodaļas Saimniecības sektors</v>
      </c>
      <c r="C37" s="10" t="str">
        <f>IFERROR(VLOOKUP(A37,Tabula!$A:$O,4,FALSE),"")</f>
        <v xml:space="preserve">Baznīcas iela 19/23 </v>
      </c>
      <c r="D37" s="13">
        <f>IF(IFERROR(VLOOKUP($A37,Tabula!$A:$O,5,FALSE),"")=0,"",IFERROR(VLOOKUP($A37,Tabula!$A:$O,5,FALSE),""))</f>
        <v>105</v>
      </c>
      <c r="E37" s="10" t="str">
        <f>IFERROR(VLOOKUP(A37,Tabula!$A:$O,6,FALSE),"")</f>
        <v>Saimniecības sektora vadītājs</v>
      </c>
      <c r="F37" s="14" t="str">
        <f>IF(IFERROR(VLOOKUP($A37,Tabula!$A:$O,7,FALSE),"")=0,"",IFERROR(VLOOKUP($A37,Tabula!$A:$O,7,FALSE),""))</f>
        <v/>
      </c>
      <c r="G37" s="10" t="str">
        <f>IFERROR(VLOOKUP(A37,Tabula!$A:$O,8,FALSE),"")</f>
        <v>Dundure Kristīne</v>
      </c>
      <c r="H37" s="10" t="str">
        <f>IFERROR(VLOOKUP(A37,Tabula!$A:$O,9,FALSE),"")</f>
        <v>kristine.dundure@riga.lv</v>
      </c>
      <c r="I37" s="13">
        <f>IF(IFERROR(VLOOKUP($A37,Tabula!$A:$O,10,FALSE),"")=0,"",IFERROR(VLOOKUP($A37,Tabula!$A:$O,10,FALSE),""))</f>
        <v>67105696</v>
      </c>
      <c r="J37" s="27" t="str">
        <f>IF(IFERROR(VLOOKUP($A37,Tabula!$A:$O,11,FALSE),"")=0,"",IFERROR(VLOOKUP($A37,Tabula!$A:$O,11,FALSE),""))</f>
        <v/>
      </c>
      <c r="K37" s="27" t="str">
        <f>IF(IFERROR(VLOOKUP($A37,Tabula!$A:$O,12,FALSE),"")=0,"",IFERROR(VLOOKUP($A37,Tabula!$A:$O,12,FALSE),""))</f>
        <v/>
      </c>
      <c r="L37" s="27" t="str">
        <f>IF(IFERROR(VLOOKUP($A37,Tabula!$A:$O,13,FALSE),"")=0,"",IFERROR(VLOOKUP($A37,Tabula!$A:$O,13,FALSE),""))</f>
        <v/>
      </c>
      <c r="M37" s="27" t="str">
        <f>IF(IFERROR(VLOOKUP($A37,Tabula!$A:$O,14,FALSE),"")=0,"",IFERROR(VLOOKUP($A37,Tabula!$A:$O,14,FALSE),""))</f>
        <v/>
      </c>
      <c r="N37" s="27" t="str">
        <f>IF(IFERROR(VLOOKUP($A37,Tabula!$A:$O,15,FALSE),"")=0,"",IFERROR(VLOOKUP($A37,Tabula!$A:$O,15,FALSE),""))</f>
        <v/>
      </c>
    </row>
    <row r="38" spans="1:14" s="1" customFormat="1" ht="42" customHeight="1" x14ac:dyDescent="0.3">
      <c r="A38" s="2">
        <v>33</v>
      </c>
      <c r="B38" s="10" t="str">
        <f>IFERROR(VLOOKUP(A38,Tabula!$A:$O,3,FALSE),"")</f>
        <v>Administratīvās nodaļas Saimniecības sektors</v>
      </c>
      <c r="C38" s="10" t="str">
        <f>IFERROR(VLOOKUP(A38,Tabula!$A:$O,4,FALSE),"")</f>
        <v xml:space="preserve">Baznīcas iela 19/23 </v>
      </c>
      <c r="D38" s="13">
        <f>IF(IFERROR(VLOOKUP($A38,Tabula!$A:$O,5,FALSE),"")=0,"",IFERROR(VLOOKUP($A38,Tabula!$A:$O,5,FALSE),""))</f>
        <v>105</v>
      </c>
      <c r="E38" s="10" t="str">
        <f>IFERROR(VLOOKUP(A38,Tabula!$A:$O,6,FALSE),"")</f>
        <v xml:space="preserve"> Saimniecības vadītājs</v>
      </c>
      <c r="F38" s="14" t="str">
        <f>IF(IFERROR(VLOOKUP($A38,Tabula!$A:$O,7,FALSE),"")=0,"",IFERROR(VLOOKUP($A38,Tabula!$A:$O,7,FALSE),""))</f>
        <v/>
      </c>
      <c r="G38" s="10" t="str">
        <f>IFERROR(VLOOKUP(A38,Tabula!$A:$O,8,FALSE),"")</f>
        <v>Neinberga Silvija</v>
      </c>
      <c r="H38" s="10" t="str">
        <f>IFERROR(VLOOKUP(A38,Tabula!$A:$O,9,FALSE),"")</f>
        <v>Silvija.Neinberga@riga.lv</v>
      </c>
      <c r="I38" s="13">
        <f>IF(IFERROR(VLOOKUP($A38,Tabula!$A:$O,10,FALSE),"")=0,"",IFERROR(VLOOKUP($A38,Tabula!$A:$O,10,FALSE),""))</f>
        <v>67037320</v>
      </c>
      <c r="J38" s="27" t="str">
        <f>IF(IFERROR(VLOOKUP($A38,Tabula!$A:$O,11,FALSE),"")=0,"",IFERROR(VLOOKUP($A38,Tabula!$A:$O,11,FALSE),""))</f>
        <v/>
      </c>
      <c r="K38" s="27" t="str">
        <f>IF(IFERROR(VLOOKUP($A38,Tabula!$A:$O,12,FALSE),"")=0,"",IFERROR(VLOOKUP($A38,Tabula!$A:$O,12,FALSE),""))</f>
        <v/>
      </c>
      <c r="L38" s="27" t="str">
        <f>IF(IFERROR(VLOOKUP($A38,Tabula!$A:$O,13,FALSE),"")=0,"",IFERROR(VLOOKUP($A38,Tabula!$A:$O,13,FALSE),""))</f>
        <v/>
      </c>
      <c r="M38" s="27" t="str">
        <f>IF(IFERROR(VLOOKUP($A38,Tabula!$A:$O,14,FALSE),"")=0,"",IFERROR(VLOOKUP($A38,Tabula!$A:$O,14,FALSE),""))</f>
        <v/>
      </c>
      <c r="N38" s="27" t="str">
        <f>IF(IFERROR(VLOOKUP($A38,Tabula!$A:$O,15,FALSE),"")=0,"",IFERROR(VLOOKUP($A38,Tabula!$A:$O,15,FALSE),""))</f>
        <v/>
      </c>
    </row>
    <row r="39" spans="1:14" s="1" customFormat="1" ht="42" customHeight="1" x14ac:dyDescent="0.3">
      <c r="A39" s="2">
        <v>34</v>
      </c>
      <c r="B39" s="10" t="str">
        <f>IFERROR(VLOOKUP(A39,Tabula!$A:$O,3,FALSE),"")</f>
        <v>Administratīvās nodaļas Saimniecības sektors</v>
      </c>
      <c r="C39" s="10" t="str">
        <f>IFERROR(VLOOKUP(A39,Tabula!$A:$O,4,FALSE),"")</f>
        <v xml:space="preserve">Baznīcas iela 19/23 </v>
      </c>
      <c r="D39" s="13">
        <f>IF(IFERROR(VLOOKUP($A39,Tabula!$A:$O,5,FALSE),"")=0,"",IFERROR(VLOOKUP($A39,Tabula!$A:$O,5,FALSE),""))</f>
        <v>105</v>
      </c>
      <c r="E39" s="10" t="str">
        <f>IFERROR(VLOOKUP(A39,Tabula!$A:$O,6,FALSE),"")</f>
        <v xml:space="preserve"> Saimniecības pārzinis</v>
      </c>
      <c r="F39" s="14" t="str">
        <f>IF(IFERROR(VLOOKUP($A39,Tabula!$A:$O,7,FALSE),"")=0,"",IFERROR(VLOOKUP($A39,Tabula!$A:$O,7,FALSE),""))</f>
        <v/>
      </c>
      <c r="G39" s="10" t="str">
        <f>IFERROR(VLOOKUP(A39,Tabula!$A:$O,8,FALSE),"")</f>
        <v>Dīvāns Dzintars</v>
      </c>
      <c r="H39" s="10" t="str">
        <f>IFERROR(VLOOKUP(A39,Tabula!$A:$O,9,FALSE),"")</f>
        <v>Dzintars.Divans@riga.lv</v>
      </c>
      <c r="I39" s="13">
        <f>IF(IFERROR(VLOOKUP($A39,Tabula!$A:$O,10,FALSE),"")=0,"",IFERROR(VLOOKUP($A39,Tabula!$A:$O,10,FALSE),""))</f>
        <v>67012111</v>
      </c>
      <c r="J39" s="27" t="str">
        <f>IF(IFERROR(VLOOKUP($A39,Tabula!$A:$O,11,FALSE),"")=0,"",IFERROR(VLOOKUP($A39,Tabula!$A:$O,11,FALSE),""))</f>
        <v/>
      </c>
      <c r="K39" s="27" t="str">
        <f>IF(IFERROR(VLOOKUP($A39,Tabula!$A:$O,12,FALSE),"")=0,"",IFERROR(VLOOKUP($A39,Tabula!$A:$O,12,FALSE),""))</f>
        <v/>
      </c>
      <c r="L39" s="27" t="str">
        <f>IF(IFERROR(VLOOKUP($A39,Tabula!$A:$O,13,FALSE),"")=0,"",IFERROR(VLOOKUP($A39,Tabula!$A:$O,13,FALSE),""))</f>
        <v/>
      </c>
      <c r="M39" s="27" t="str">
        <f>IF(IFERROR(VLOOKUP($A39,Tabula!$A:$O,14,FALSE),"")=0,"",IFERROR(VLOOKUP($A39,Tabula!$A:$O,14,FALSE),""))</f>
        <v/>
      </c>
      <c r="N39" s="27" t="str">
        <f>IF(IFERROR(VLOOKUP($A39,Tabula!$A:$O,15,FALSE),"")=0,"",IFERROR(VLOOKUP($A39,Tabula!$A:$O,15,FALSE),""))</f>
        <v/>
      </c>
    </row>
    <row r="40" spans="1:14" s="1" customFormat="1" ht="42" customHeight="1" x14ac:dyDescent="0.3">
      <c r="A40" s="2">
        <v>35</v>
      </c>
      <c r="B40" s="10" t="str">
        <f>IFERROR(VLOOKUP(A40,Tabula!$A:$O,3,FALSE),"")</f>
        <v>Asistentu pakalpojumu pašvaldībā administrēšanas nodaļa</v>
      </c>
      <c r="C40" s="10" t="str">
        <f>IFERROR(VLOOKUP(A40,Tabula!$A:$O,4,FALSE),"")</f>
        <v xml:space="preserve">Baldones iela 2 </v>
      </c>
      <c r="D40" s="13">
        <f>IF(IFERROR(VLOOKUP($A40,Tabula!$A:$O,5,FALSE),"")=0,"",IFERROR(VLOOKUP($A40,Tabula!$A:$O,5,FALSE),""))</f>
        <v>302</v>
      </c>
      <c r="E40" s="10" t="str">
        <f>IFERROR(VLOOKUP(A40,Tabula!$A:$O,6,FALSE),"")</f>
        <v>Referents</v>
      </c>
      <c r="F40" s="14" t="str">
        <f>IF(IFERROR(VLOOKUP($A40,Tabula!$A:$O,7,FALSE),"")=0,"",IFERROR(VLOOKUP($A40,Tabula!$A:$O,7,FALSE),""))</f>
        <v>Asistenta pakalpojuma administrēšanas joma</v>
      </c>
      <c r="G40" s="10" t="str">
        <f>IFERROR(VLOOKUP(A40,Tabula!$A:$O,8,FALSE),"")</f>
        <v>Krastiņa Maija</v>
      </c>
      <c r="H40" s="10" t="str">
        <f>IFERROR(VLOOKUP(A40,Tabula!$A:$O,9,FALSE),"")</f>
        <v>maija.krastina@riga.lv</v>
      </c>
      <c r="I40" s="13">
        <f>IF(IFERROR(VLOOKUP($A40,Tabula!$A:$O,10,FALSE),"")=0,"",IFERROR(VLOOKUP($A40,Tabula!$A:$O,10,FALSE),""))</f>
        <v>67181715</v>
      </c>
      <c r="J40" s="27" t="str">
        <f>IF(IFERROR(VLOOKUP($A40,Tabula!$A:$O,11,FALSE),"")=0,"",IFERROR(VLOOKUP($A40,Tabula!$A:$O,11,FALSE),""))</f>
        <v/>
      </c>
      <c r="K40" s="27" t="str">
        <f>IF(IFERROR(VLOOKUP($A40,Tabula!$A:$O,12,FALSE),"")=0,"",IFERROR(VLOOKUP($A40,Tabula!$A:$O,12,FALSE),""))</f>
        <v/>
      </c>
      <c r="L40" s="27" t="str">
        <f>IF(IFERROR(VLOOKUP($A40,Tabula!$A:$O,13,FALSE),"")=0,"",IFERROR(VLOOKUP($A40,Tabula!$A:$O,13,FALSE),""))</f>
        <v/>
      </c>
      <c r="M40" s="27" t="str">
        <f>IF(IFERROR(VLOOKUP($A40,Tabula!$A:$O,14,FALSE),"")=0,"",IFERROR(VLOOKUP($A40,Tabula!$A:$O,14,FALSE),""))</f>
        <v/>
      </c>
      <c r="N40" s="27" t="str">
        <f>IF(IFERROR(VLOOKUP($A40,Tabula!$A:$O,15,FALSE),"")=0,"",IFERROR(VLOOKUP($A40,Tabula!$A:$O,15,FALSE),""))</f>
        <v/>
      </c>
    </row>
    <row r="41" spans="1:14" s="1" customFormat="1" ht="42" customHeight="1" x14ac:dyDescent="0.3">
      <c r="A41" s="2">
        <v>36</v>
      </c>
      <c r="B41" s="10" t="str">
        <f>IFERROR(VLOOKUP(A41,Tabula!$A:$O,3,FALSE),"")</f>
        <v>Asistentu pakalpojumu pašvaldībā administrēšanas nodaļa</v>
      </c>
      <c r="C41" s="10" t="str">
        <f>IFERROR(VLOOKUP(A41,Tabula!$A:$O,4,FALSE),"")</f>
        <v xml:space="preserve">Baznīcas iela 19/23 </v>
      </c>
      <c r="D41" s="13">
        <f>IF(IFERROR(VLOOKUP($A41,Tabula!$A:$O,5,FALSE),"")=0,"",IFERROR(VLOOKUP($A41,Tabula!$A:$O,5,FALSE),""))</f>
        <v>109</v>
      </c>
      <c r="E41" s="10" t="str">
        <f>IFERROR(VLOOKUP(A41,Tabula!$A:$O,6,FALSE),"")</f>
        <v>Nodaļas vadītājs</v>
      </c>
      <c r="F41" s="14" t="str">
        <f>IF(IFERROR(VLOOKUP($A41,Tabula!$A:$O,7,FALSE),"")=0,"",IFERROR(VLOOKUP($A41,Tabula!$A:$O,7,FALSE),""))</f>
        <v/>
      </c>
      <c r="G41" s="10" t="str">
        <f>IFERROR(VLOOKUP(A41,Tabula!$A:$O,8,FALSE),"")</f>
        <v>Freiberga Sarmīte</v>
      </c>
      <c r="H41" s="10" t="str">
        <f>IFERROR(VLOOKUP(A41,Tabula!$A:$O,9,FALSE),"")</f>
        <v>sarmite.freiberga@riga.lv</v>
      </c>
      <c r="I41" s="13">
        <f>IF(IFERROR(VLOOKUP($A41,Tabula!$A:$O,10,FALSE),"")=0,"",IFERROR(VLOOKUP($A41,Tabula!$A:$O,10,FALSE),""))</f>
        <v>67037967</v>
      </c>
      <c r="J41" s="27" t="str">
        <f>IF(IFERROR(VLOOKUP($A41,Tabula!$A:$O,11,FALSE),"")=0,"",IFERROR(VLOOKUP($A41,Tabula!$A:$O,11,FALSE),""))</f>
        <v/>
      </c>
      <c r="K41" s="27" t="str">
        <f>IF(IFERROR(VLOOKUP($A41,Tabula!$A:$O,12,FALSE),"")=0,"",IFERROR(VLOOKUP($A41,Tabula!$A:$O,12,FALSE),""))</f>
        <v/>
      </c>
      <c r="L41" s="27" t="str">
        <f>IF(IFERROR(VLOOKUP($A41,Tabula!$A:$O,13,FALSE),"")=0,"",IFERROR(VLOOKUP($A41,Tabula!$A:$O,13,FALSE),""))</f>
        <v/>
      </c>
      <c r="M41" s="27" t="str">
        <f>IF(IFERROR(VLOOKUP($A41,Tabula!$A:$O,14,FALSE),"")=0,"",IFERROR(VLOOKUP($A41,Tabula!$A:$O,14,FALSE),""))</f>
        <v/>
      </c>
      <c r="N41" s="27" t="str">
        <f>IF(IFERROR(VLOOKUP($A41,Tabula!$A:$O,15,FALSE),"")=0,"",IFERROR(VLOOKUP($A41,Tabula!$A:$O,15,FALSE),""))</f>
        <v/>
      </c>
    </row>
    <row r="42" spans="1:14" s="1" customFormat="1" ht="42" customHeight="1" x14ac:dyDescent="0.3">
      <c r="A42" s="2">
        <v>37</v>
      </c>
      <c r="B42" s="10" t="str">
        <f>IFERROR(VLOOKUP(A42,Tabula!$A:$O,3,FALSE),"")</f>
        <v>Asistentu pakalpojumu pašvaldībā administrēšanas nodaļa</v>
      </c>
      <c r="C42" s="10" t="str">
        <f>IFERROR(VLOOKUP(A42,Tabula!$A:$O,4,FALSE),"")</f>
        <v>Mazā Lubānas iela 8</v>
      </c>
      <c r="D42" s="13">
        <f>IF(IFERROR(VLOOKUP($A42,Tabula!$A:$O,5,FALSE),"")=0,"",IFERROR(VLOOKUP($A42,Tabula!$A:$O,5,FALSE),""))</f>
        <v>1</v>
      </c>
      <c r="E42" s="10" t="str">
        <f>IFERROR(VLOOKUP(A42,Tabula!$A:$O,6,FALSE),"")</f>
        <v xml:space="preserve"> Sociālais darbinieks</v>
      </c>
      <c r="F42" s="14" t="str">
        <f>IF(IFERROR(VLOOKUP($A42,Tabula!$A:$O,7,FALSE),"")=0,"",IFERROR(VLOOKUP($A42,Tabula!$A:$O,7,FALSE),""))</f>
        <v>Sociālo pakalpojumu joma</v>
      </c>
      <c r="G42" s="10" t="str">
        <f>IFERROR(VLOOKUP(A42,Tabula!$A:$O,8,FALSE),"")</f>
        <v>Nikolajeva Svetlana</v>
      </c>
      <c r="H42" s="10" t="str">
        <f>IFERROR(VLOOKUP(A42,Tabula!$A:$O,9,FALSE),"")</f>
        <v>Svetlana.Nikolajeva@riga,lv</v>
      </c>
      <c r="I42" s="13">
        <f>IF(IFERROR(VLOOKUP($A42,Tabula!$A:$O,10,FALSE),"")=0,"",IFERROR(VLOOKUP($A42,Tabula!$A:$O,10,FALSE),""))</f>
        <v>67012380</v>
      </c>
      <c r="J42" s="27" t="str">
        <f>IF(IFERROR(VLOOKUP($A42,Tabula!$A:$O,11,FALSE),"")=0,"",IFERROR(VLOOKUP($A42,Tabula!$A:$O,11,FALSE),""))</f>
        <v>13.00-18.00 (iepr. pier.)</v>
      </c>
      <c r="K42" s="27" t="str">
        <f>IF(IFERROR(VLOOKUP($A42,Tabula!$A:$O,12,FALSE),"")=0,"",IFERROR(VLOOKUP($A42,Tabula!$A:$O,12,FALSE),""))</f>
        <v>9.00-13.00 (rindas kārt.)</v>
      </c>
      <c r="L42" s="27" t="str">
        <f>IF(IFERROR(VLOOKUP($A42,Tabula!$A:$O,13,FALSE),"")=0,"",IFERROR(VLOOKUP($A42,Tabula!$A:$O,13,FALSE),""))</f>
        <v/>
      </c>
      <c r="M42" s="27" t="str">
        <f>IF(IFERROR(VLOOKUP($A42,Tabula!$A:$O,14,FALSE),"")=0,"",IFERROR(VLOOKUP($A42,Tabula!$A:$O,14,FALSE),""))</f>
        <v>9.00-12.00  13.00-16.00 (iepr.pier.)</v>
      </c>
      <c r="N42" s="27" t="str">
        <f>IF(IFERROR(VLOOKUP($A42,Tabula!$A:$O,15,FALSE),"")=0,"",IFERROR(VLOOKUP($A42,Tabula!$A:$O,15,FALSE),""))</f>
        <v/>
      </c>
    </row>
    <row r="43" spans="1:14" s="1" customFormat="1" ht="42" customHeight="1" x14ac:dyDescent="0.3">
      <c r="A43" s="2">
        <v>38</v>
      </c>
      <c r="B43" s="10" t="str">
        <f>IFERROR(VLOOKUP(A43,Tabula!$A:$O,3,FALSE),"")</f>
        <v>Asistentu pakalpojumu pašvaldībā administrēšanas nodaļa</v>
      </c>
      <c r="C43" s="10" t="str">
        <f>IFERROR(VLOOKUP(A43,Tabula!$A:$O,4,FALSE),"")</f>
        <v xml:space="preserve">Baldones iela 2 </v>
      </c>
      <c r="D43" s="13">
        <f>IF(IFERROR(VLOOKUP($A43,Tabula!$A:$O,5,FALSE),"")=0,"",IFERROR(VLOOKUP($A43,Tabula!$A:$O,5,FALSE),""))</f>
        <v>411</v>
      </c>
      <c r="E43" s="10" t="str">
        <f>IFERROR(VLOOKUP(A43,Tabula!$A:$O,6,FALSE),"")</f>
        <v xml:space="preserve"> Sociālais darbinieks</v>
      </c>
      <c r="F43" s="14" t="str">
        <f>IF(IFERROR(VLOOKUP($A43,Tabula!$A:$O,7,FALSE),"")=0,"",IFERROR(VLOOKUP($A43,Tabula!$A:$O,7,FALSE),""))</f>
        <v>Sociālo pakalpojumu joma</v>
      </c>
      <c r="G43" s="10" t="str">
        <f>IFERROR(VLOOKUP(A43,Tabula!$A:$O,8,FALSE),"")</f>
        <v>Radzeviča Silvija</v>
      </c>
      <c r="H43" s="10" t="str">
        <f>IFERROR(VLOOKUP(A43,Tabula!$A:$O,9,FALSE),"")</f>
        <v>Silvija.Radzevica@riga.lv</v>
      </c>
      <c r="I43" s="13">
        <f>IF(IFERROR(VLOOKUP($A43,Tabula!$A:$O,10,FALSE),"")=0,"",IFERROR(VLOOKUP($A43,Tabula!$A:$O,10,FALSE),""))</f>
        <v>67105258</v>
      </c>
      <c r="J43" s="27" t="str">
        <f>IF(IFERROR(VLOOKUP($A43,Tabula!$A:$O,11,FALSE),"")=0,"",IFERROR(VLOOKUP($A43,Tabula!$A:$O,11,FALSE),""))</f>
        <v>13.00-18.00 (iepr. pier.)</v>
      </c>
      <c r="K43" s="27" t="str">
        <f>IF(IFERROR(VLOOKUP($A43,Tabula!$A:$O,12,FALSE),"")=0,"",IFERROR(VLOOKUP($A43,Tabula!$A:$O,12,FALSE),""))</f>
        <v>9.00-13.00 (rindas kārt.)</v>
      </c>
      <c r="L43" s="27" t="str">
        <f>IF(IFERROR(VLOOKUP($A43,Tabula!$A:$O,13,FALSE),"")=0,"",IFERROR(VLOOKUP($A43,Tabula!$A:$O,13,FALSE),""))</f>
        <v/>
      </c>
      <c r="M43" s="27" t="str">
        <f>IF(IFERROR(VLOOKUP($A43,Tabula!$A:$O,14,FALSE),"")=0,"",IFERROR(VLOOKUP($A43,Tabula!$A:$O,14,FALSE),""))</f>
        <v>9.00-12.00  13.00-16.00 (iepr.pier.)</v>
      </c>
      <c r="N43" s="27" t="str">
        <f>IF(IFERROR(VLOOKUP($A43,Tabula!$A:$O,15,FALSE),"")=0,"",IFERROR(VLOOKUP($A43,Tabula!$A:$O,15,FALSE),""))</f>
        <v/>
      </c>
    </row>
    <row r="44" spans="1:14" s="1" customFormat="1" ht="42" customHeight="1" x14ac:dyDescent="0.3">
      <c r="A44" s="2">
        <v>39</v>
      </c>
      <c r="B44" s="10" t="str">
        <f>IFERROR(VLOOKUP(A44,Tabula!$A:$O,3,FALSE),"")</f>
        <v>Asistentu pakalpojumu pašvaldībā administrēšanas nodaļa</v>
      </c>
      <c r="C44" s="10" t="str">
        <f>IFERROR(VLOOKUP(A44,Tabula!$A:$O,4,FALSE),"")</f>
        <v xml:space="preserve">Vidrižu iela 1A </v>
      </c>
      <c r="D44" s="13">
        <f>IF(IFERROR(VLOOKUP($A44,Tabula!$A:$O,5,FALSE),"")=0,"",IFERROR(VLOOKUP($A44,Tabula!$A:$O,5,FALSE),""))</f>
        <v>106</v>
      </c>
      <c r="E44" s="10" t="str">
        <f>IFERROR(VLOOKUP(A44,Tabula!$A:$O,6,FALSE),"")</f>
        <v xml:space="preserve"> Sociālais darbinieks</v>
      </c>
      <c r="F44" s="14" t="str">
        <f>IF(IFERROR(VLOOKUP($A44,Tabula!$A:$O,7,FALSE),"")=0,"",IFERROR(VLOOKUP($A44,Tabula!$A:$O,7,FALSE),""))</f>
        <v>Sociālo pakalpojumu joma</v>
      </c>
      <c r="G44" s="10" t="str">
        <f>IFERROR(VLOOKUP(A44,Tabula!$A:$O,8,FALSE),"")</f>
        <v>Vahtina Lana</v>
      </c>
      <c r="H44" s="10" t="str">
        <f>IFERROR(VLOOKUP(A44,Tabula!$A:$O,9,FALSE),"")</f>
        <v>Lana.Vahtina@riga.lv</v>
      </c>
      <c r="I44" s="13">
        <f>IF(IFERROR(VLOOKUP($A44,Tabula!$A:$O,10,FALSE),"")=0,"",IFERROR(VLOOKUP($A44,Tabula!$A:$O,10,FALSE),""))</f>
        <v>67181780</v>
      </c>
      <c r="J44" s="27" t="str">
        <f>IF(IFERROR(VLOOKUP($A44,Tabula!$A:$O,11,FALSE),"")=0,"",IFERROR(VLOOKUP($A44,Tabula!$A:$O,11,FALSE),""))</f>
        <v>13.00-18.00 (iepr. pier.)</v>
      </c>
      <c r="K44" s="27" t="str">
        <f>IF(IFERROR(VLOOKUP($A44,Tabula!$A:$O,12,FALSE),"")=0,"",IFERROR(VLOOKUP($A44,Tabula!$A:$O,12,FALSE),""))</f>
        <v>9.00-13.00 (rindas kārt.)</v>
      </c>
      <c r="L44" s="27" t="str">
        <f>IF(IFERROR(VLOOKUP($A44,Tabula!$A:$O,13,FALSE),"")=0,"",IFERROR(VLOOKUP($A44,Tabula!$A:$O,13,FALSE),""))</f>
        <v/>
      </c>
      <c r="M44" s="27" t="str">
        <f>IF(IFERROR(VLOOKUP($A44,Tabula!$A:$O,14,FALSE),"")=0,"",IFERROR(VLOOKUP($A44,Tabula!$A:$O,14,FALSE),""))</f>
        <v>9.00-12.00  13.00-16.00 (iepr.pier.)</v>
      </c>
      <c r="N44" s="27" t="str">
        <f>IF(IFERROR(VLOOKUP($A44,Tabula!$A:$O,15,FALSE),"")=0,"",IFERROR(VLOOKUP($A44,Tabula!$A:$O,15,FALSE),""))</f>
        <v/>
      </c>
    </row>
    <row r="45" spans="1:14" s="1" customFormat="1" ht="42" customHeight="1" x14ac:dyDescent="0.3">
      <c r="A45" s="2">
        <v>40</v>
      </c>
      <c r="B45" s="10" t="str">
        <f>IFERROR(VLOOKUP(A45,Tabula!$A:$O,3,FALSE),"")</f>
        <v>Asistentu pakalpojumu pašvaldībā administrēšanas nodaļa</v>
      </c>
      <c r="C45" s="10" t="str">
        <f>IFERROR(VLOOKUP(A45,Tabula!$A:$O,4,FALSE),"")</f>
        <v>Mazā Lubānas iela 8</v>
      </c>
      <c r="D45" s="13">
        <f>IF(IFERROR(VLOOKUP($A45,Tabula!$A:$O,5,FALSE),"")=0,"",IFERROR(VLOOKUP($A45,Tabula!$A:$O,5,FALSE),""))</f>
        <v>7</v>
      </c>
      <c r="E45" s="10" t="str">
        <f>IFERROR(VLOOKUP(A45,Tabula!$A:$O,6,FALSE),"")</f>
        <v xml:space="preserve"> Referents</v>
      </c>
      <c r="F45" s="14" t="str">
        <f>IF(IFERROR(VLOOKUP($A45,Tabula!$A:$O,7,FALSE),"")=0,"",IFERROR(VLOOKUP($A45,Tabula!$A:$O,7,FALSE),""))</f>
        <v/>
      </c>
      <c r="G45" s="10" t="str">
        <f>IFERROR(VLOOKUP(A45,Tabula!$A:$O,8,FALSE),"")</f>
        <v>Apine Sanita</v>
      </c>
      <c r="H45" s="10" t="str">
        <f>IFERROR(VLOOKUP(A45,Tabula!$A:$O,9,FALSE),"")</f>
        <v>Sanita.Apine@riga.lv</v>
      </c>
      <c r="I45" s="13">
        <f>IF(IFERROR(VLOOKUP($A45,Tabula!$A:$O,10,FALSE),"")=0,"",IFERROR(VLOOKUP($A45,Tabula!$A:$O,10,FALSE),""))</f>
        <v>67105420</v>
      </c>
      <c r="J45" s="27" t="str">
        <f>IF(IFERROR(VLOOKUP($A45,Tabula!$A:$O,11,FALSE),"")=0,"",IFERROR(VLOOKUP($A45,Tabula!$A:$O,11,FALSE),""))</f>
        <v/>
      </c>
      <c r="K45" s="27" t="str">
        <f>IF(IFERROR(VLOOKUP($A45,Tabula!$A:$O,12,FALSE),"")=0,"",IFERROR(VLOOKUP($A45,Tabula!$A:$O,12,FALSE),""))</f>
        <v/>
      </c>
      <c r="L45" s="27" t="str">
        <f>IF(IFERROR(VLOOKUP($A45,Tabula!$A:$O,13,FALSE),"")=0,"",IFERROR(VLOOKUP($A45,Tabula!$A:$O,13,FALSE),""))</f>
        <v/>
      </c>
      <c r="M45" s="27" t="str">
        <f>IF(IFERROR(VLOOKUP($A45,Tabula!$A:$O,14,FALSE),"")=0,"",IFERROR(VLOOKUP($A45,Tabula!$A:$O,14,FALSE),""))</f>
        <v/>
      </c>
      <c r="N45" s="27" t="str">
        <f>IF(IFERROR(VLOOKUP($A45,Tabula!$A:$O,15,FALSE),"")=0,"",IFERROR(VLOOKUP($A45,Tabula!$A:$O,15,FALSE),""))</f>
        <v/>
      </c>
    </row>
    <row r="46" spans="1:14" s="1" customFormat="1" ht="42" customHeight="1" x14ac:dyDescent="0.3">
      <c r="A46" s="2">
        <v>41</v>
      </c>
      <c r="B46" s="10" t="str">
        <f>IFERROR(VLOOKUP(A46,Tabula!$A:$O,3,FALSE),"")</f>
        <v>Asistentu pakalpojumu pašvaldībā administrēšanas nodaļa</v>
      </c>
      <c r="C46" s="10" t="str">
        <f>IFERROR(VLOOKUP(A46,Tabula!$A:$O,4,FALSE),"")</f>
        <v xml:space="preserve">Vidrižu iela 1A </v>
      </c>
      <c r="D46" s="13">
        <f>IF(IFERROR(VLOOKUP($A46,Tabula!$A:$O,5,FALSE),"")=0,"",IFERROR(VLOOKUP($A46,Tabula!$A:$O,5,FALSE),""))</f>
        <v>106</v>
      </c>
      <c r="E46" s="10" t="str">
        <f>IFERROR(VLOOKUP(A46,Tabula!$A:$O,6,FALSE),"")</f>
        <v xml:space="preserve"> Referents</v>
      </c>
      <c r="F46" s="14" t="str">
        <f>IF(IFERROR(VLOOKUP($A46,Tabula!$A:$O,7,FALSE),"")=0,"",IFERROR(VLOOKUP($A46,Tabula!$A:$O,7,FALSE),""))</f>
        <v/>
      </c>
      <c r="G46" s="10" t="str">
        <f>IFERROR(VLOOKUP(A46,Tabula!$A:$O,8,FALSE),"")</f>
        <v>Dzelme Ruta</v>
      </c>
      <c r="H46" s="10" t="str">
        <f>IFERROR(VLOOKUP(A46,Tabula!$A:$O,9,FALSE),"")</f>
        <v>Ruta.Dzelme@riga.lv</v>
      </c>
      <c r="I46" s="13">
        <f>IF(IFERROR(VLOOKUP($A46,Tabula!$A:$O,10,FALSE),"")=0,"",IFERROR(VLOOKUP($A46,Tabula!$A:$O,10,FALSE),""))</f>
        <v>67037071</v>
      </c>
      <c r="J46" s="27" t="str">
        <f>IF(IFERROR(VLOOKUP($A46,Tabula!$A:$O,11,FALSE),"")=0,"",IFERROR(VLOOKUP($A46,Tabula!$A:$O,11,FALSE),""))</f>
        <v>9.00-12.00
13.00-18.00</v>
      </c>
      <c r="K46" s="27" t="str">
        <f>IF(IFERROR(VLOOKUP($A46,Tabula!$A:$O,12,FALSE),"")=0,"",IFERROR(VLOOKUP($A46,Tabula!$A:$O,12,FALSE),""))</f>
        <v>9.00-12.00 
13.00-16.30</v>
      </c>
      <c r="L46" s="27" t="str">
        <f>IF(IFERROR(VLOOKUP($A46,Tabula!$A:$O,13,FALSE),"")=0,"",IFERROR(VLOOKUP($A46,Tabula!$A:$O,13,FALSE),""))</f>
        <v>9.00-12.00 13.00-16.30</v>
      </c>
      <c r="M46" s="27" t="str">
        <f>IF(IFERROR(VLOOKUP($A46,Tabula!$A:$O,14,FALSE),"")=0,"",IFERROR(VLOOKUP($A46,Tabula!$A:$O,14,FALSE),""))</f>
        <v xml:space="preserve">9.00-12.00
13.00-16.30 </v>
      </c>
      <c r="N46" s="27" t="str">
        <f>IF(IFERROR(VLOOKUP($A46,Tabula!$A:$O,15,FALSE),"")=0,"",IFERROR(VLOOKUP($A46,Tabula!$A:$O,15,FALSE),""))</f>
        <v>Pēc iepriekšējā pieraksta</v>
      </c>
    </row>
    <row r="47" spans="1:14" s="1" customFormat="1" ht="42" customHeight="1" x14ac:dyDescent="0.3">
      <c r="A47" s="2">
        <v>42</v>
      </c>
      <c r="B47" s="10" t="str">
        <f>IFERROR(VLOOKUP(A47,Tabula!$A:$O,3,FALSE),"")</f>
        <v>Asistentu pakalpojumu pašvaldībā administrēšanas nodaļa</v>
      </c>
      <c r="C47" s="10" t="str">
        <f>IFERROR(VLOOKUP(A47,Tabula!$A:$O,4,FALSE),"")</f>
        <v xml:space="preserve">Baldones iela 2 </v>
      </c>
      <c r="D47" s="13">
        <f>IF(IFERROR(VLOOKUP($A47,Tabula!$A:$O,5,FALSE),"")=0,"",IFERROR(VLOOKUP($A47,Tabula!$A:$O,5,FALSE),""))</f>
        <v>409</v>
      </c>
      <c r="E47" s="10" t="str">
        <f>IFERROR(VLOOKUP(A47,Tabula!$A:$O,6,FALSE),"")</f>
        <v xml:space="preserve"> Referents</v>
      </c>
      <c r="F47" s="14" t="str">
        <f>IF(IFERROR(VLOOKUP($A47,Tabula!$A:$O,7,FALSE),"")=0,"",IFERROR(VLOOKUP($A47,Tabula!$A:$O,7,FALSE),""))</f>
        <v/>
      </c>
      <c r="G47" s="10" t="str">
        <f>IFERROR(VLOOKUP(A47,Tabula!$A:$O,8,FALSE),"")</f>
        <v>Frišenbrūdere Līga</v>
      </c>
      <c r="H47" s="10" t="str">
        <f>IFERROR(VLOOKUP(A47,Tabula!$A:$O,9,FALSE),"")</f>
        <v>Liga.Frisenbrudere@riga.lv</v>
      </c>
      <c r="I47" s="13">
        <f>IF(IFERROR(VLOOKUP($A47,Tabula!$A:$O,10,FALSE),"")=0,"",IFERROR(VLOOKUP($A47,Tabula!$A:$O,10,FALSE),""))</f>
        <v>67848087</v>
      </c>
      <c r="J47" s="27" t="str">
        <f>IF(IFERROR(VLOOKUP($A47,Tabula!$A:$O,11,FALSE),"")=0,"",IFERROR(VLOOKUP($A47,Tabula!$A:$O,11,FALSE),""))</f>
        <v>9.00-12.00
13.00-18.00</v>
      </c>
      <c r="K47" s="27" t="str">
        <f>IF(IFERROR(VLOOKUP($A47,Tabula!$A:$O,12,FALSE),"")=0,"",IFERROR(VLOOKUP($A47,Tabula!$A:$O,12,FALSE),""))</f>
        <v>9.00-12.00 
13.00-16.30</v>
      </c>
      <c r="L47" s="27" t="str">
        <f>IF(IFERROR(VLOOKUP($A47,Tabula!$A:$O,13,FALSE),"")=0,"",IFERROR(VLOOKUP($A47,Tabula!$A:$O,13,FALSE),""))</f>
        <v>9.00-12.00 13.00-16.30</v>
      </c>
      <c r="M47" s="27" t="str">
        <f>IF(IFERROR(VLOOKUP($A47,Tabula!$A:$O,14,FALSE),"")=0,"",IFERROR(VLOOKUP($A47,Tabula!$A:$O,14,FALSE),""))</f>
        <v xml:space="preserve">9.00-12.00
13.00-16.30 </v>
      </c>
      <c r="N47" s="27" t="str">
        <f>IF(IFERROR(VLOOKUP($A47,Tabula!$A:$O,15,FALSE),"")=0,"",IFERROR(VLOOKUP($A47,Tabula!$A:$O,15,FALSE),""))</f>
        <v>Pēc iepriekšējā pieraksta</v>
      </c>
    </row>
    <row r="48" spans="1:14" s="1" customFormat="1" ht="42" customHeight="1" x14ac:dyDescent="0.3">
      <c r="A48" s="2">
        <v>43</v>
      </c>
      <c r="B48" s="10" t="str">
        <f>IFERROR(VLOOKUP(A48,Tabula!$A:$O,3,FALSE),"")</f>
        <v>Asistentu pakalpojumu pašvaldībā administrēšanas nodaļa</v>
      </c>
      <c r="C48" s="10" t="str">
        <f>IFERROR(VLOOKUP(A48,Tabula!$A:$O,4,FALSE),"")</f>
        <v xml:space="preserve">Baldones iela 2 </v>
      </c>
      <c r="D48" s="13">
        <f>IF(IFERROR(VLOOKUP($A48,Tabula!$A:$O,5,FALSE),"")=0,"",IFERROR(VLOOKUP($A48,Tabula!$A:$O,5,FALSE),""))</f>
        <v>401</v>
      </c>
      <c r="E48" s="10" t="str">
        <f>IFERROR(VLOOKUP(A48,Tabula!$A:$O,6,FALSE),"")</f>
        <v xml:space="preserve"> Referents</v>
      </c>
      <c r="F48" s="14" t="str">
        <f>IF(IFERROR(VLOOKUP($A48,Tabula!$A:$O,7,FALSE),"")=0,"",IFERROR(VLOOKUP($A48,Tabula!$A:$O,7,FALSE),""))</f>
        <v/>
      </c>
      <c r="G48" s="10" t="str">
        <f>IFERROR(VLOOKUP(A48,Tabula!$A:$O,8,FALSE),"")</f>
        <v>Kļaviņa Anda</v>
      </c>
      <c r="H48" s="10" t="str">
        <f>IFERROR(VLOOKUP(A48,Tabula!$A:$O,9,FALSE),"")</f>
        <v>Anda.Klavina@riga.lv</v>
      </c>
      <c r="I48" s="13">
        <f>IF(IFERROR(VLOOKUP($A48,Tabula!$A:$O,10,FALSE),"")=0,"",IFERROR(VLOOKUP($A48,Tabula!$A:$O,10,FALSE),""))</f>
        <v>67105674</v>
      </c>
      <c r="J48" s="27" t="str">
        <f>IF(IFERROR(VLOOKUP($A48,Tabula!$A:$O,11,FALSE),"")=0,"",IFERROR(VLOOKUP($A48,Tabula!$A:$O,11,FALSE),""))</f>
        <v>9.00-12.00
13.00-18.00</v>
      </c>
      <c r="K48" s="27" t="str">
        <f>IF(IFERROR(VLOOKUP($A48,Tabula!$A:$O,12,FALSE),"")=0,"",IFERROR(VLOOKUP($A48,Tabula!$A:$O,12,FALSE),""))</f>
        <v>9.00-12.00 
13.00-16.30</v>
      </c>
      <c r="L48" s="27" t="str">
        <f>IF(IFERROR(VLOOKUP($A48,Tabula!$A:$O,13,FALSE),"")=0,"",IFERROR(VLOOKUP($A48,Tabula!$A:$O,13,FALSE),""))</f>
        <v>9.00-12.00 13.00-16.30</v>
      </c>
      <c r="M48" s="27" t="str">
        <f>IF(IFERROR(VLOOKUP($A48,Tabula!$A:$O,14,FALSE),"")=0,"",IFERROR(VLOOKUP($A48,Tabula!$A:$O,14,FALSE),""))</f>
        <v xml:space="preserve">9.00-12.00
13.00-16.30 </v>
      </c>
      <c r="N48" s="27" t="str">
        <f>IF(IFERROR(VLOOKUP($A48,Tabula!$A:$O,15,FALSE),"")=0,"",IFERROR(VLOOKUP($A48,Tabula!$A:$O,15,FALSE),""))</f>
        <v>Pēc iepriekšējā pieraksta</v>
      </c>
    </row>
    <row r="49" spans="1:14" s="1" customFormat="1" ht="42" customHeight="1" x14ac:dyDescent="0.3">
      <c r="A49" s="2">
        <v>44</v>
      </c>
      <c r="B49" s="10" t="str">
        <f>IFERROR(VLOOKUP(A49,Tabula!$A:$O,3,FALSE),"")</f>
        <v>Asistentu pakalpojumu pašvaldībā administrēšanas nodaļa</v>
      </c>
      <c r="C49" s="10" t="str">
        <f>IFERROR(VLOOKUP(A49,Tabula!$A:$O,4,FALSE),"")</f>
        <v xml:space="preserve">Vidrižu iela 1A </v>
      </c>
      <c r="D49" s="13">
        <f>IF(IFERROR(VLOOKUP($A49,Tabula!$A:$O,5,FALSE),"")=0,"",IFERROR(VLOOKUP($A49,Tabula!$A:$O,5,FALSE),""))</f>
        <v>112</v>
      </c>
      <c r="E49" s="10" t="str">
        <f>IFERROR(VLOOKUP(A49,Tabula!$A:$O,6,FALSE),"")</f>
        <v xml:space="preserve"> Referents</v>
      </c>
      <c r="F49" s="14" t="str">
        <f>IF(IFERROR(VLOOKUP($A49,Tabula!$A:$O,7,FALSE),"")=0,"",IFERROR(VLOOKUP($A49,Tabula!$A:$O,7,FALSE),""))</f>
        <v/>
      </c>
      <c r="G49" s="10" t="str">
        <f>IFERROR(VLOOKUP(A49,Tabula!$A:$O,8,FALSE),"")</f>
        <v>Lagune Zane</v>
      </c>
      <c r="H49" s="10" t="str">
        <f>IFERROR(VLOOKUP(A49,Tabula!$A:$O,9,FALSE),"")</f>
        <v>zane.lagune@riga.lv</v>
      </c>
      <c r="I49" s="13">
        <f>IF(IFERROR(VLOOKUP($A49,Tabula!$A:$O,10,FALSE),"")=0,"",IFERROR(VLOOKUP($A49,Tabula!$A:$O,10,FALSE),""))</f>
        <v>67105390</v>
      </c>
      <c r="J49" s="27" t="str">
        <f>IF(IFERROR(VLOOKUP($A49,Tabula!$A:$O,11,FALSE),"")=0,"",IFERROR(VLOOKUP($A49,Tabula!$A:$O,11,FALSE),""))</f>
        <v>9.00-12.00
13.00-18.00</v>
      </c>
      <c r="K49" s="27" t="str">
        <f>IF(IFERROR(VLOOKUP($A49,Tabula!$A:$O,12,FALSE),"")=0,"",IFERROR(VLOOKUP($A49,Tabula!$A:$O,12,FALSE),""))</f>
        <v>9.00-12.00 
13.00-16.30</v>
      </c>
      <c r="L49" s="27" t="str">
        <f>IF(IFERROR(VLOOKUP($A49,Tabula!$A:$O,13,FALSE),"")=0,"",IFERROR(VLOOKUP($A49,Tabula!$A:$O,13,FALSE),""))</f>
        <v>9.00-12.00 13.00-16.30</v>
      </c>
      <c r="M49" s="27" t="str">
        <f>IF(IFERROR(VLOOKUP($A49,Tabula!$A:$O,14,FALSE),"")=0,"",IFERROR(VLOOKUP($A49,Tabula!$A:$O,14,FALSE),""))</f>
        <v xml:space="preserve">9.00-12.00
13.00-16.30 </v>
      </c>
      <c r="N49" s="27" t="str">
        <f>IF(IFERROR(VLOOKUP($A49,Tabula!$A:$O,15,FALSE),"")=0,"",IFERROR(VLOOKUP($A49,Tabula!$A:$O,15,FALSE),""))</f>
        <v>Pēc iepriekšējā pieraksta</v>
      </c>
    </row>
    <row r="50" spans="1:14" s="1" customFormat="1" ht="42" customHeight="1" x14ac:dyDescent="0.3">
      <c r="A50" s="2">
        <v>45</v>
      </c>
      <c r="B50" s="10" t="str">
        <f>IFERROR(VLOOKUP(A50,Tabula!$A:$O,3,FALSE),"")</f>
        <v>Asistentu pakalpojumu pašvaldībā administrēšanas nodaļa</v>
      </c>
      <c r="C50" s="10" t="str">
        <f>IFERROR(VLOOKUP(A50,Tabula!$A:$O,4,FALSE),"")</f>
        <v xml:space="preserve">Vidrižu iela 1A </v>
      </c>
      <c r="D50" s="13">
        <f>IF(IFERROR(VLOOKUP($A50,Tabula!$A:$O,5,FALSE),"")=0,"",IFERROR(VLOOKUP($A50,Tabula!$A:$O,5,FALSE),""))</f>
        <v>112</v>
      </c>
      <c r="E50" s="10" t="str">
        <f>IFERROR(VLOOKUP(A50,Tabula!$A:$O,6,FALSE),"")</f>
        <v xml:space="preserve"> Referents</v>
      </c>
      <c r="F50" s="14" t="str">
        <f>IF(IFERROR(VLOOKUP($A50,Tabula!$A:$O,7,FALSE),"")=0,"",IFERROR(VLOOKUP($A50,Tabula!$A:$O,7,FALSE),""))</f>
        <v/>
      </c>
      <c r="G50" s="10" t="str">
        <f>IFERROR(VLOOKUP(A50,Tabula!$A:$O,8,FALSE),"")</f>
        <v>Lazdiņa Rita</v>
      </c>
      <c r="H50" s="10" t="str">
        <f>IFERROR(VLOOKUP(A50,Tabula!$A:$O,9,FALSE),"")</f>
        <v>Rita.Lazdina@riga.lv</v>
      </c>
      <c r="I50" s="13">
        <f>IF(IFERROR(VLOOKUP($A50,Tabula!$A:$O,10,FALSE),"")=0,"",IFERROR(VLOOKUP($A50,Tabula!$A:$O,10,FALSE),""))</f>
        <v>67012441</v>
      </c>
      <c r="J50" s="27" t="str">
        <f>IF(IFERROR(VLOOKUP($A50,Tabula!$A:$O,11,FALSE),"")=0,"",IFERROR(VLOOKUP($A50,Tabula!$A:$O,11,FALSE),""))</f>
        <v>9.00-12.00
13.00-18.00</v>
      </c>
      <c r="K50" s="27" t="str">
        <f>IF(IFERROR(VLOOKUP($A50,Tabula!$A:$O,12,FALSE),"")=0,"",IFERROR(VLOOKUP($A50,Tabula!$A:$O,12,FALSE),""))</f>
        <v>9.00-12.00 
13.00-16.30</v>
      </c>
      <c r="L50" s="27" t="str">
        <f>IF(IFERROR(VLOOKUP($A50,Tabula!$A:$O,13,FALSE),"")=0,"",IFERROR(VLOOKUP($A50,Tabula!$A:$O,13,FALSE),""))</f>
        <v>9.00-12.00 13.00-16.30</v>
      </c>
      <c r="M50" s="27" t="str">
        <f>IF(IFERROR(VLOOKUP($A50,Tabula!$A:$O,14,FALSE),"")=0,"",IFERROR(VLOOKUP($A50,Tabula!$A:$O,14,FALSE),""))</f>
        <v xml:space="preserve">9.00-12.00
13.00-16.30 </v>
      </c>
      <c r="N50" s="27" t="str">
        <f>IF(IFERROR(VLOOKUP($A50,Tabula!$A:$O,15,FALSE),"")=0,"",IFERROR(VLOOKUP($A50,Tabula!$A:$O,15,FALSE),""))</f>
        <v>Pēc iepriekšējā pieraksta</v>
      </c>
    </row>
    <row r="51" spans="1:14" s="1" customFormat="1" ht="42" customHeight="1" x14ac:dyDescent="0.3">
      <c r="A51" s="2">
        <v>46</v>
      </c>
      <c r="B51" s="10" t="str">
        <f>IFERROR(VLOOKUP(A51,Tabula!$A:$O,3,FALSE),"")</f>
        <v>Asistentu pakalpojumu pašvaldībā administrēšanas nodaļa</v>
      </c>
      <c r="C51" s="10" t="str">
        <f>IFERROR(VLOOKUP(A51,Tabula!$A:$O,4,FALSE),"")</f>
        <v>Mazā Lubānas iela 8</v>
      </c>
      <c r="D51" s="13">
        <f>IF(IFERROR(VLOOKUP($A51,Tabula!$A:$O,5,FALSE),"")=0,"",IFERROR(VLOOKUP($A51,Tabula!$A:$O,5,FALSE),""))</f>
        <v>7</v>
      </c>
      <c r="E51" s="10" t="str">
        <f>IFERROR(VLOOKUP(A51,Tabula!$A:$O,6,FALSE),"")</f>
        <v xml:space="preserve"> Referents</v>
      </c>
      <c r="F51" s="14" t="str">
        <f>IF(IFERROR(VLOOKUP($A51,Tabula!$A:$O,7,FALSE),"")=0,"",IFERROR(VLOOKUP($A51,Tabula!$A:$O,7,FALSE),""))</f>
        <v/>
      </c>
      <c r="G51" s="10" t="str">
        <f>IFERROR(VLOOKUP(A51,Tabula!$A:$O,8,FALSE),"")</f>
        <v>Upmale Jeļena</v>
      </c>
      <c r="H51" s="10" t="str">
        <f>IFERROR(VLOOKUP(A51,Tabula!$A:$O,9,FALSE),"")</f>
        <v>jelena.upmale@riga.lv</v>
      </c>
      <c r="I51" s="13">
        <f>IF(IFERROR(VLOOKUP($A51,Tabula!$A:$O,10,FALSE),"")=0,"",IFERROR(VLOOKUP($A51,Tabula!$A:$O,10,FALSE),""))</f>
        <v>67037033</v>
      </c>
      <c r="J51" s="27" t="str">
        <f>IF(IFERROR(VLOOKUP($A51,Tabula!$A:$O,11,FALSE),"")=0,"",IFERROR(VLOOKUP($A51,Tabula!$A:$O,11,FALSE),""))</f>
        <v>9.00-12.00
13.00-18.00</v>
      </c>
      <c r="K51" s="27" t="str">
        <f>IF(IFERROR(VLOOKUP($A51,Tabula!$A:$O,12,FALSE),"")=0,"",IFERROR(VLOOKUP($A51,Tabula!$A:$O,12,FALSE),""))</f>
        <v>9.00-12.00 
13.00-16.30</v>
      </c>
      <c r="L51" s="27" t="str">
        <f>IF(IFERROR(VLOOKUP($A51,Tabula!$A:$O,13,FALSE),"")=0,"",IFERROR(VLOOKUP($A51,Tabula!$A:$O,13,FALSE),""))</f>
        <v>9.00-12.00 13.00-16.30</v>
      </c>
      <c r="M51" s="27" t="str">
        <f>IF(IFERROR(VLOOKUP($A51,Tabula!$A:$O,14,FALSE),"")=0,"",IFERROR(VLOOKUP($A51,Tabula!$A:$O,14,FALSE),""))</f>
        <v>9.00-12.00
13.00-16.30</v>
      </c>
      <c r="N51" s="27" t="str">
        <f>IF(IFERROR(VLOOKUP($A51,Tabula!$A:$O,15,FALSE),"")=0,"",IFERROR(VLOOKUP($A51,Tabula!$A:$O,15,FALSE),""))</f>
        <v>Pēc iepriekšējā pieraksta</v>
      </c>
    </row>
    <row r="52" spans="1:14" s="1" customFormat="1" ht="42" customHeight="1" x14ac:dyDescent="0.3">
      <c r="A52" s="2">
        <v>47</v>
      </c>
      <c r="B52" s="10" t="str">
        <f>IFERROR(VLOOKUP(A52,Tabula!$A:$O,3,FALSE),"")</f>
        <v>Asistentu pakalpojumu pašvaldībā administrēšanas nodaļa</v>
      </c>
      <c r="C52" s="10" t="str">
        <f>IFERROR(VLOOKUP(A52,Tabula!$A:$O,4,FALSE),"")</f>
        <v xml:space="preserve">Vidrižu iela 1A </v>
      </c>
      <c r="D52" s="13">
        <f>IF(IFERROR(VLOOKUP($A52,Tabula!$A:$O,5,FALSE),"")=0,"",IFERROR(VLOOKUP($A52,Tabula!$A:$O,5,FALSE),""))</f>
        <v>112</v>
      </c>
      <c r="E52" s="10" t="str">
        <f>IFERROR(VLOOKUP(A52,Tabula!$A:$O,6,FALSE),"")</f>
        <v xml:space="preserve"> Referents</v>
      </c>
      <c r="F52" s="14" t="str">
        <f>IF(IFERROR(VLOOKUP($A52,Tabula!$A:$O,7,FALSE),"")=0,"",IFERROR(VLOOKUP($A52,Tabula!$A:$O,7,FALSE),""))</f>
        <v/>
      </c>
      <c r="G52" s="10" t="str">
        <f>IFERROR(VLOOKUP(A52,Tabula!$A:$O,8,FALSE),"")</f>
        <v>Zelča Ina</v>
      </c>
      <c r="H52" s="10" t="str">
        <f>IFERROR(VLOOKUP(A52,Tabula!$A:$O,9,FALSE),"")</f>
        <v>Ina.Zelca@riga.lv</v>
      </c>
      <c r="I52" s="13">
        <f>IF(IFERROR(VLOOKUP($A52,Tabula!$A:$O,10,FALSE),"")=0,"",IFERROR(VLOOKUP($A52,Tabula!$A:$O,10,FALSE),""))</f>
        <v>67037966</v>
      </c>
      <c r="J52" s="27" t="str">
        <f>IF(IFERROR(VLOOKUP($A52,Tabula!$A:$O,11,FALSE),"")=0,"",IFERROR(VLOOKUP($A52,Tabula!$A:$O,11,FALSE),""))</f>
        <v>9.00-12.00
13.00-18.00</v>
      </c>
      <c r="K52" s="27" t="str">
        <f>IF(IFERROR(VLOOKUP($A52,Tabula!$A:$O,12,FALSE),"")=0,"",IFERROR(VLOOKUP($A52,Tabula!$A:$O,12,FALSE),""))</f>
        <v>9.00-12.00 
13.00-16.30</v>
      </c>
      <c r="L52" s="27" t="str">
        <f>IF(IFERROR(VLOOKUP($A52,Tabula!$A:$O,13,FALSE),"")=0,"",IFERROR(VLOOKUP($A52,Tabula!$A:$O,13,FALSE),""))</f>
        <v>9.00-12.00 13.00-16.30</v>
      </c>
      <c r="M52" s="27" t="str">
        <f>IF(IFERROR(VLOOKUP($A52,Tabula!$A:$O,14,FALSE),"")=0,"",IFERROR(VLOOKUP($A52,Tabula!$A:$O,14,FALSE),""))</f>
        <v xml:space="preserve">9.00-12.00
13.00-16.30 </v>
      </c>
      <c r="N52" s="27" t="str">
        <f>IF(IFERROR(VLOOKUP($A52,Tabula!$A:$O,15,FALSE),"")=0,"",IFERROR(VLOOKUP($A52,Tabula!$A:$O,15,FALSE),""))</f>
        <v>Pēc iepriekšējā pieraksta</v>
      </c>
    </row>
    <row r="53" spans="1:14" s="1" customFormat="1" ht="42" customHeight="1" x14ac:dyDescent="0.3">
      <c r="A53" s="2">
        <v>48</v>
      </c>
      <c r="B53" s="10" t="str">
        <f>IFERROR(VLOOKUP(A53,Tabula!$A:$O,3,FALSE),"")</f>
        <v>Asistentu pakalpojumu pašvaldībā administrēšanas nodaļa</v>
      </c>
      <c r="C53" s="10" t="str">
        <f>IFERROR(VLOOKUP(A53,Tabula!$A:$O,4,FALSE),"")</f>
        <v>Mazā Lubānas iela 8</v>
      </c>
      <c r="D53" s="13">
        <f>IF(IFERROR(VLOOKUP($A53,Tabula!$A:$O,5,FALSE),"")=0,"",IFERROR(VLOOKUP($A53,Tabula!$A:$O,5,FALSE),""))</f>
        <v>2</v>
      </c>
      <c r="E53" s="10" t="str">
        <f>IFERROR(VLOOKUP(A53,Tabula!$A:$O,6,FALSE),"")</f>
        <v xml:space="preserve"> Referents</v>
      </c>
      <c r="F53" s="14" t="str">
        <f>IF(IFERROR(VLOOKUP($A53,Tabula!$A:$O,7,FALSE),"")=0,"",IFERROR(VLOOKUP($A53,Tabula!$A:$O,7,FALSE),""))</f>
        <v/>
      </c>
      <c r="G53" s="10" t="str">
        <f>IFERROR(VLOOKUP(A53,Tabula!$A:$O,8,FALSE),"")</f>
        <v>Zorika Zaiga</v>
      </c>
      <c r="H53" s="10" t="str">
        <f>IFERROR(VLOOKUP(A53,Tabula!$A:$O,9,FALSE),"")</f>
        <v>Zaiga.Zorika@riga.lv</v>
      </c>
      <c r="I53" s="13">
        <f>IF(IFERROR(VLOOKUP($A53,Tabula!$A:$O,10,FALSE),"")=0,"",IFERROR(VLOOKUP($A53,Tabula!$A:$O,10,FALSE),""))</f>
        <v>67015162</v>
      </c>
      <c r="J53" s="27" t="str">
        <f>IF(IFERROR(VLOOKUP($A53,Tabula!$A:$O,11,FALSE),"")=0,"",IFERROR(VLOOKUP($A53,Tabula!$A:$O,11,FALSE),""))</f>
        <v>9.00-12.00
13.00-18.00</v>
      </c>
      <c r="K53" s="27" t="str">
        <f>IF(IFERROR(VLOOKUP($A53,Tabula!$A:$O,12,FALSE),"")=0,"",IFERROR(VLOOKUP($A53,Tabula!$A:$O,12,FALSE),""))</f>
        <v>9.00-12.00 
13.00-16.30</v>
      </c>
      <c r="L53" s="27" t="str">
        <f>IF(IFERROR(VLOOKUP($A53,Tabula!$A:$O,13,FALSE),"")=0,"",IFERROR(VLOOKUP($A53,Tabula!$A:$O,13,FALSE),""))</f>
        <v>9.00-12.00 13.00-16.30</v>
      </c>
      <c r="M53" s="27" t="str">
        <f>IF(IFERROR(VLOOKUP($A53,Tabula!$A:$O,14,FALSE),"")=0,"",IFERROR(VLOOKUP($A53,Tabula!$A:$O,14,FALSE),""))</f>
        <v>9.00-12.00
13.00-16.30</v>
      </c>
      <c r="N53" s="27" t="str">
        <f>IF(IFERROR(VLOOKUP($A53,Tabula!$A:$O,15,FALSE),"")=0,"",IFERROR(VLOOKUP($A53,Tabula!$A:$O,15,FALSE),""))</f>
        <v>Pēc iepriekšējā pieraksta</v>
      </c>
    </row>
    <row r="54" spans="1:14" s="1" customFormat="1" ht="42" customHeight="1" x14ac:dyDescent="0.3">
      <c r="A54" s="2">
        <v>49</v>
      </c>
      <c r="B54" s="10" t="str">
        <f>IFERROR(VLOOKUP(A54,Tabula!$A:$O,3,FALSE),"")</f>
        <v>Asistentu pakalpojumu pašvaldībā administrēšanas nodaļa</v>
      </c>
      <c r="C54" s="10" t="str">
        <f>IFERROR(VLOOKUP(A54,Tabula!$A:$O,4,FALSE),"")</f>
        <v xml:space="preserve">Vidrižu iela 1A </v>
      </c>
      <c r="D54" s="13">
        <f>IF(IFERROR(VLOOKUP($A54,Tabula!$A:$O,5,FALSE),"")=0,"",IFERROR(VLOOKUP($A54,Tabula!$A:$O,5,FALSE),""))</f>
        <v>106</v>
      </c>
      <c r="E54" s="10" t="str">
        <f>IFERROR(VLOOKUP(A54,Tabula!$A:$O,6,FALSE),"")</f>
        <v xml:space="preserve"> Jaunākais referents</v>
      </c>
      <c r="F54" s="14" t="str">
        <f>IF(IFERROR(VLOOKUP($A54,Tabula!$A:$O,7,FALSE),"")=0,"",IFERROR(VLOOKUP($A54,Tabula!$A:$O,7,FALSE),""))</f>
        <v/>
      </c>
      <c r="G54" s="10" t="str">
        <f>IFERROR(VLOOKUP(A54,Tabula!$A:$O,8,FALSE),"")</f>
        <v>Bautre-Protizāne Kristīne</v>
      </c>
      <c r="H54" s="10" t="str">
        <f>IFERROR(VLOOKUP(A54,Tabula!$A:$O,9,FALSE),"")</f>
        <v>Kristine.Bautre@riga.lv</v>
      </c>
      <c r="I54" s="13">
        <f>IF(IFERROR(VLOOKUP($A54,Tabula!$A:$O,10,FALSE),"")=0,"",IFERROR(VLOOKUP($A54,Tabula!$A:$O,10,FALSE),""))</f>
        <v>67037899</v>
      </c>
      <c r="J54" s="27" t="str">
        <f>IF(IFERROR(VLOOKUP($A54,Tabula!$A:$O,11,FALSE),"")=0,"",IFERROR(VLOOKUP($A54,Tabula!$A:$O,11,FALSE),""))</f>
        <v>13.00-18.00</v>
      </c>
      <c r="K54" s="27" t="str">
        <f>IF(IFERROR(VLOOKUP($A54,Tabula!$A:$O,12,FALSE),"")=0,"",IFERROR(VLOOKUP($A54,Tabula!$A:$O,12,FALSE),""))</f>
        <v>9.00-12.00 13.00-16.30</v>
      </c>
      <c r="L54" s="27" t="str">
        <f>IF(IFERROR(VLOOKUP($A54,Tabula!$A:$O,13,FALSE),"")=0,"",IFERROR(VLOOKUP($A54,Tabula!$A:$O,13,FALSE),""))</f>
        <v>13.00-16.30</v>
      </c>
      <c r="M54" s="27" t="str">
        <f>IF(IFERROR(VLOOKUP($A54,Tabula!$A:$O,14,FALSE),"")=0,"",IFERROR(VLOOKUP($A54,Tabula!$A:$O,14,FALSE),""))</f>
        <v xml:space="preserve">9.00-12.00
13.00-16.30 </v>
      </c>
      <c r="N54" s="27" t="str">
        <f>IF(IFERROR(VLOOKUP($A54,Tabula!$A:$O,15,FALSE),"")=0,"",IFERROR(VLOOKUP($A54,Tabula!$A:$O,15,FALSE),""))</f>
        <v>Pēc iepriekšējā pieraksta</v>
      </c>
    </row>
    <row r="55" spans="1:14" s="1" customFormat="1" ht="42" customHeight="1" x14ac:dyDescent="0.3">
      <c r="A55" s="2">
        <v>50</v>
      </c>
      <c r="B55" s="10" t="str">
        <f>IFERROR(VLOOKUP(A55,Tabula!$A:$O,3,FALSE),"")</f>
        <v>Asistentu pakalpojumu pašvaldībā administrēšanas nodaļa</v>
      </c>
      <c r="C55" s="10" t="str">
        <f>IFERROR(VLOOKUP(A55,Tabula!$A:$O,4,FALSE),"")</f>
        <v xml:space="preserve">Vidrižu iela 1A </v>
      </c>
      <c r="D55" s="13">
        <f>IF(IFERROR(VLOOKUP($A55,Tabula!$A:$O,5,FALSE),"")=0,"",IFERROR(VLOOKUP($A55,Tabula!$A:$O,5,FALSE),""))</f>
        <v>106</v>
      </c>
      <c r="E55" s="10" t="str">
        <f>IFERROR(VLOOKUP(A55,Tabula!$A:$O,6,FALSE),"")</f>
        <v xml:space="preserve"> Jaunākais referents</v>
      </c>
      <c r="F55" s="14" t="str">
        <f>IF(IFERROR(VLOOKUP($A55,Tabula!$A:$O,7,FALSE),"")=0,"",IFERROR(VLOOKUP($A55,Tabula!$A:$O,7,FALSE),""))</f>
        <v/>
      </c>
      <c r="G55" s="10" t="str">
        <f>IFERROR(VLOOKUP(A55,Tabula!$A:$O,8,FALSE),"")</f>
        <v>Harina Lilita</v>
      </c>
      <c r="H55" s="10" t="str">
        <f>IFERROR(VLOOKUP(A55,Tabula!$A:$O,9,FALSE),"")</f>
        <v>Lilita.Harina@riga.lv</v>
      </c>
      <c r="I55" s="13">
        <f>IF(IFERROR(VLOOKUP($A55,Tabula!$A:$O,10,FALSE),"")=0,"",IFERROR(VLOOKUP($A55,Tabula!$A:$O,10,FALSE),""))</f>
        <v>67105527</v>
      </c>
      <c r="J55" s="27" t="str">
        <f>IF(IFERROR(VLOOKUP($A55,Tabula!$A:$O,11,FALSE),"")=0,"",IFERROR(VLOOKUP($A55,Tabula!$A:$O,11,FALSE),""))</f>
        <v>13.00-18.00</v>
      </c>
      <c r="K55" s="27" t="str">
        <f>IF(IFERROR(VLOOKUP($A55,Tabula!$A:$O,12,FALSE),"")=0,"",IFERROR(VLOOKUP($A55,Tabula!$A:$O,12,FALSE),""))</f>
        <v>9.00-12.00 13.00-16.30</v>
      </c>
      <c r="L55" s="27" t="str">
        <f>IF(IFERROR(VLOOKUP($A55,Tabula!$A:$O,13,FALSE),"")=0,"",IFERROR(VLOOKUP($A55,Tabula!$A:$O,13,FALSE),""))</f>
        <v>13.00-16.30</v>
      </c>
      <c r="M55" s="27" t="str">
        <f>IF(IFERROR(VLOOKUP($A55,Tabula!$A:$O,14,FALSE),"")=0,"",IFERROR(VLOOKUP($A55,Tabula!$A:$O,14,FALSE),""))</f>
        <v xml:space="preserve">9.00-12.00
13.00-16.30 </v>
      </c>
      <c r="N55" s="27" t="str">
        <f>IF(IFERROR(VLOOKUP($A55,Tabula!$A:$O,15,FALSE),"")=0,"",IFERROR(VLOOKUP($A55,Tabula!$A:$O,15,FALSE),""))</f>
        <v>Pēc iepriekšējā pieraksta</v>
      </c>
    </row>
    <row r="56" spans="1:14" s="1" customFormat="1" ht="42" customHeight="1" x14ac:dyDescent="0.3">
      <c r="A56" s="2">
        <v>51</v>
      </c>
      <c r="B56" s="10" t="str">
        <f>IFERROR(VLOOKUP(A56,Tabula!$A:$O,3,FALSE),"")</f>
        <v>Asistentu pakalpojumu pašvaldībā administrēšanas nodaļa</v>
      </c>
      <c r="C56" s="10" t="str">
        <f>IFERROR(VLOOKUP(A56,Tabula!$A:$O,4,FALSE),"")</f>
        <v xml:space="preserve">Baldones iela 2 </v>
      </c>
      <c r="D56" s="13">
        <f>IF(IFERROR(VLOOKUP($A56,Tabula!$A:$O,5,FALSE),"")=0,"",IFERROR(VLOOKUP($A56,Tabula!$A:$O,5,FALSE),""))</f>
        <v>411</v>
      </c>
      <c r="E56" s="10" t="str">
        <f>IFERROR(VLOOKUP(A56,Tabula!$A:$O,6,FALSE),"")</f>
        <v xml:space="preserve"> Jaunākais referents</v>
      </c>
      <c r="F56" s="14" t="str">
        <f>IF(IFERROR(VLOOKUP($A56,Tabula!$A:$O,7,FALSE),"")=0,"",IFERROR(VLOOKUP($A56,Tabula!$A:$O,7,FALSE),""))</f>
        <v/>
      </c>
      <c r="G56" s="10" t="str">
        <f>IFERROR(VLOOKUP(A56,Tabula!$A:$O,8,FALSE),"")</f>
        <v xml:space="preserve">Ozoliņa Elita  </v>
      </c>
      <c r="H56" s="10" t="str">
        <f>IFERROR(VLOOKUP(A56,Tabula!$A:$O,9,FALSE),"")</f>
        <v>elita.ozolina@riga.lv</v>
      </c>
      <c r="I56" s="13">
        <f>IF(IFERROR(VLOOKUP($A56,Tabula!$A:$O,10,FALSE),"")=0,"",IFERROR(VLOOKUP($A56,Tabula!$A:$O,10,FALSE),""))</f>
        <v>67012356</v>
      </c>
      <c r="J56" s="27" t="str">
        <f>IF(IFERROR(VLOOKUP($A56,Tabula!$A:$O,11,FALSE),"")=0,"",IFERROR(VLOOKUP($A56,Tabula!$A:$O,11,FALSE),""))</f>
        <v>13.00-18.00</v>
      </c>
      <c r="K56" s="27" t="str">
        <f>IF(IFERROR(VLOOKUP($A56,Tabula!$A:$O,12,FALSE),"")=0,"",IFERROR(VLOOKUP($A56,Tabula!$A:$O,12,FALSE),""))</f>
        <v>9.00-12.00 
13.00-16.30</v>
      </c>
      <c r="L56" s="27" t="str">
        <f>IF(IFERROR(VLOOKUP($A56,Tabula!$A:$O,13,FALSE),"")=0,"",IFERROR(VLOOKUP($A56,Tabula!$A:$O,13,FALSE),""))</f>
        <v>13.00-16.30</v>
      </c>
      <c r="M56" s="27" t="str">
        <f>IF(IFERROR(VLOOKUP($A56,Tabula!$A:$O,14,FALSE),"")=0,"",IFERROR(VLOOKUP($A56,Tabula!$A:$O,14,FALSE),""))</f>
        <v xml:space="preserve">9.00-12.00
13.00-16.30 </v>
      </c>
      <c r="N56" s="27" t="str">
        <f>IF(IFERROR(VLOOKUP($A56,Tabula!$A:$O,15,FALSE),"")=0,"",IFERROR(VLOOKUP($A56,Tabula!$A:$O,15,FALSE),""))</f>
        <v>Pēc iepriekšējā pieraksta</v>
      </c>
    </row>
    <row r="57" spans="1:14" s="1" customFormat="1" ht="42" customHeight="1" x14ac:dyDescent="0.3">
      <c r="A57" s="2">
        <v>52</v>
      </c>
      <c r="B57" s="10" t="str">
        <f>IFERROR(VLOOKUP(A57,Tabula!$A:$O,3,FALSE),"")</f>
        <v>Asistentu pakalpojumu pašvaldībā administrēšanas nodaļa</v>
      </c>
      <c r="C57" s="10" t="str">
        <f>IFERROR(VLOOKUP(A57,Tabula!$A:$O,4,FALSE),"")</f>
        <v>Mazā Lubānas iela 8</v>
      </c>
      <c r="D57" s="13">
        <f>IF(IFERROR(VLOOKUP($A57,Tabula!$A:$O,5,FALSE),"")=0,"",IFERROR(VLOOKUP($A57,Tabula!$A:$O,5,FALSE),""))</f>
        <v>1</v>
      </c>
      <c r="E57" s="10" t="str">
        <f>IFERROR(VLOOKUP(A57,Tabula!$A:$O,6,FALSE),"")</f>
        <v xml:space="preserve"> Jaunākais referents</v>
      </c>
      <c r="F57" s="14" t="str">
        <f>IF(IFERROR(VLOOKUP($A57,Tabula!$A:$O,7,FALSE),"")=0,"",IFERROR(VLOOKUP($A57,Tabula!$A:$O,7,FALSE),""))</f>
        <v/>
      </c>
      <c r="G57" s="10">
        <f>IFERROR(VLOOKUP(A57,Tabula!$A:$O,8,FALSE),"")</f>
        <v>0</v>
      </c>
      <c r="H57" s="10">
        <f>IFERROR(VLOOKUP(A57,Tabula!$A:$O,9,FALSE),"")</f>
        <v>0</v>
      </c>
      <c r="I57" s="13">
        <f>IF(IFERROR(VLOOKUP($A57,Tabula!$A:$O,10,FALSE),"")=0,"",IFERROR(VLOOKUP($A57,Tabula!$A:$O,10,FALSE),""))</f>
        <v>67037968</v>
      </c>
      <c r="J57" s="27" t="str">
        <f>IF(IFERROR(VLOOKUP($A57,Tabula!$A:$O,11,FALSE),"")=0,"",IFERROR(VLOOKUP($A57,Tabula!$A:$O,11,FALSE),""))</f>
        <v>​13.00-18.00</v>
      </c>
      <c r="K57" s="27" t="str">
        <f>IF(IFERROR(VLOOKUP($A57,Tabula!$A:$O,12,FALSE),"")=0,"",IFERROR(VLOOKUP($A57,Tabula!$A:$O,12,FALSE),""))</f>
        <v>​9.00-12.00; 13.00-16.30</v>
      </c>
      <c r="L57" s="27" t="str">
        <f>IF(IFERROR(VLOOKUP($A57,Tabula!$A:$O,13,FALSE),"")=0,"",IFERROR(VLOOKUP($A57,Tabula!$A:$O,13,FALSE),""))</f>
        <v>​13.00-16.30</v>
      </c>
      <c r="M57" s="27" t="str">
        <f>IF(IFERROR(VLOOKUP($A57,Tabula!$A:$O,14,FALSE),"")=0,"",IFERROR(VLOOKUP($A57,Tabula!$A:$O,14,FALSE),""))</f>
        <v>​9.00-12.00; 13.00-16.30</v>
      </c>
      <c r="N57" s="27" t="str">
        <f>IF(IFERROR(VLOOKUP($A57,Tabula!$A:$O,15,FALSE),"")=0,"",IFERROR(VLOOKUP($A57,Tabula!$A:$O,15,FALSE),""))</f>
        <v>​Pēc iepriekšējā pieraksta</v>
      </c>
    </row>
    <row r="58" spans="1:14" s="1" customFormat="1" ht="42" customHeight="1" x14ac:dyDescent="0.3">
      <c r="A58" s="2">
        <v>53</v>
      </c>
      <c r="B58" s="10" t="str">
        <f>IFERROR(VLOOKUP(A58,Tabula!$A:$O,3,FALSE),"")</f>
        <v>Asistentu pakalpojumu pašvaldībā administrēšanas nodaļa</v>
      </c>
      <c r="C58" s="10" t="str">
        <f>IFERROR(VLOOKUP(A58,Tabula!$A:$O,4,FALSE),"")</f>
        <v>Mazā Lubānas iela 8</v>
      </c>
      <c r="D58" s="13">
        <f>IF(IFERROR(VLOOKUP($A58,Tabula!$A:$O,5,FALSE),"")=0,"",IFERROR(VLOOKUP($A58,Tabula!$A:$O,5,FALSE),""))</f>
        <v>7</v>
      </c>
      <c r="E58" s="10" t="str">
        <f>IFERROR(VLOOKUP(A58,Tabula!$A:$O,6,FALSE),"")</f>
        <v xml:space="preserve"> Galvenais speciālists</v>
      </c>
      <c r="F58" s="14" t="str">
        <f>IF(IFERROR(VLOOKUP($A58,Tabula!$A:$O,7,FALSE),"")=0,"",IFERROR(VLOOKUP($A58,Tabula!$A:$O,7,FALSE),""))</f>
        <v/>
      </c>
      <c r="G58" s="10" t="str">
        <f>IFERROR(VLOOKUP(A58,Tabula!$A:$O,8,FALSE),"")</f>
        <v>Barone Ingrīda</v>
      </c>
      <c r="H58" s="10" t="str">
        <f>IFERROR(VLOOKUP(A58,Tabula!$A:$O,9,FALSE),"")</f>
        <v>Ingrida.Greize@riga.lv</v>
      </c>
      <c r="I58" s="13">
        <f>IF(IFERROR(VLOOKUP($A58,Tabula!$A:$O,10,FALSE),"")=0,"",IFERROR(VLOOKUP($A58,Tabula!$A:$O,10,FALSE),""))</f>
        <v>67012660</v>
      </c>
      <c r="J58" s="27" t="str">
        <f>IF(IFERROR(VLOOKUP($A58,Tabula!$A:$O,11,FALSE),"")=0,"",IFERROR(VLOOKUP($A58,Tabula!$A:$O,11,FALSE),""))</f>
        <v>13.00-18.00</v>
      </c>
      <c r="K58" s="27" t="str">
        <f>IF(IFERROR(VLOOKUP($A58,Tabula!$A:$O,12,FALSE),"")=0,"",IFERROR(VLOOKUP($A58,Tabula!$A:$O,12,FALSE),""))</f>
        <v>9.00-12.00 
13.00-16.30</v>
      </c>
      <c r="L58" s="27" t="str">
        <f>IF(IFERROR(VLOOKUP($A58,Tabula!$A:$O,13,FALSE),"")=0,"",IFERROR(VLOOKUP($A58,Tabula!$A:$O,13,FALSE),""))</f>
        <v>13.00-16.30</v>
      </c>
      <c r="M58" s="27" t="str">
        <f>IF(IFERROR(VLOOKUP($A58,Tabula!$A:$O,14,FALSE),"")=0,"",IFERROR(VLOOKUP($A58,Tabula!$A:$O,14,FALSE),""))</f>
        <v xml:space="preserve">9.00-12.00
13.00-16.30 </v>
      </c>
      <c r="N58" s="27" t="str">
        <f>IF(IFERROR(VLOOKUP($A58,Tabula!$A:$O,15,FALSE),"")=0,"",IFERROR(VLOOKUP($A58,Tabula!$A:$O,15,FALSE),""))</f>
        <v>Pēc iepriekšējā pieraksta</v>
      </c>
    </row>
    <row r="59" spans="1:14" s="1" customFormat="1" ht="42" customHeight="1" x14ac:dyDescent="0.3">
      <c r="A59" s="2">
        <v>54</v>
      </c>
      <c r="B59" s="10" t="str">
        <f>IFERROR(VLOOKUP(A59,Tabula!$A:$O,3,FALSE),"")</f>
        <v>Asistentu pakalpojumu pašvaldībā administrēšanas nodaļa</v>
      </c>
      <c r="C59" s="10" t="str">
        <f>IFERROR(VLOOKUP(A59,Tabula!$A:$O,4,FALSE),"")</f>
        <v xml:space="preserve">Vidrižu iela 1A </v>
      </c>
      <c r="D59" s="13">
        <f>IF(IFERROR(VLOOKUP($A59,Tabula!$A:$O,5,FALSE),"")=0,"",IFERROR(VLOOKUP($A59,Tabula!$A:$O,5,FALSE),""))</f>
        <v>112</v>
      </c>
      <c r="E59" s="10" t="str">
        <f>IFERROR(VLOOKUP(A59,Tabula!$A:$O,6,FALSE),"")</f>
        <v xml:space="preserve"> Galvenais speciālists</v>
      </c>
      <c r="F59" s="14" t="str">
        <f>IF(IFERROR(VLOOKUP($A59,Tabula!$A:$O,7,FALSE),"")=0,"",IFERROR(VLOOKUP($A59,Tabula!$A:$O,7,FALSE),""))</f>
        <v/>
      </c>
      <c r="G59" s="10" t="str">
        <f>IFERROR(VLOOKUP(A59,Tabula!$A:$O,8,FALSE),"")</f>
        <v>Erele Rita</v>
      </c>
      <c r="H59" s="10" t="str">
        <f>IFERROR(VLOOKUP(A59,Tabula!$A:$O,9,FALSE),"")</f>
        <v>Rita.Erele@riga.lv</v>
      </c>
      <c r="I59" s="13">
        <f>IF(IFERROR(VLOOKUP($A59,Tabula!$A:$O,10,FALSE),"")=0,"",IFERROR(VLOOKUP($A59,Tabula!$A:$O,10,FALSE),""))</f>
        <v>67105422</v>
      </c>
      <c r="J59" s="27" t="str">
        <f>IF(IFERROR(VLOOKUP($A59,Tabula!$A:$O,11,FALSE),"")=0,"",IFERROR(VLOOKUP($A59,Tabula!$A:$O,11,FALSE),""))</f>
        <v>9.00-12.00
13.00-18.00</v>
      </c>
      <c r="K59" s="27" t="str">
        <f>IF(IFERROR(VLOOKUP($A59,Tabula!$A:$O,12,FALSE),"")=0,"",IFERROR(VLOOKUP($A59,Tabula!$A:$O,12,FALSE),""))</f>
        <v>9.00-12.00 
13.00-16.30</v>
      </c>
      <c r="L59" s="27" t="str">
        <f>IF(IFERROR(VLOOKUP($A59,Tabula!$A:$O,13,FALSE),"")=0,"",IFERROR(VLOOKUP($A59,Tabula!$A:$O,13,FALSE),""))</f>
        <v>9.00-12.00 13.00-16.30</v>
      </c>
      <c r="M59" s="27" t="str">
        <f>IF(IFERROR(VLOOKUP($A59,Tabula!$A:$O,14,FALSE),"")=0,"",IFERROR(VLOOKUP($A59,Tabula!$A:$O,14,FALSE),""))</f>
        <v xml:space="preserve">9.00-12.00
13.00-16.30 </v>
      </c>
      <c r="N59" s="27" t="str">
        <f>IF(IFERROR(VLOOKUP($A59,Tabula!$A:$O,15,FALSE),"")=0,"",IFERROR(VLOOKUP($A59,Tabula!$A:$O,15,FALSE),""))</f>
        <v>Pēc iepriekšējā pieraksta</v>
      </c>
    </row>
    <row r="60" spans="1:14" s="1" customFormat="1" ht="42" customHeight="1" x14ac:dyDescent="0.3">
      <c r="A60" s="2">
        <v>55</v>
      </c>
      <c r="B60" s="10" t="str">
        <f>IFERROR(VLOOKUP(A60,Tabula!$A:$O,3,FALSE),"")</f>
        <v>Asistentu pakalpojumu pašvaldībā administrēšanas nodaļa</v>
      </c>
      <c r="C60" s="10" t="str">
        <f>IFERROR(VLOOKUP(A60,Tabula!$A:$O,4,FALSE),"")</f>
        <v xml:space="preserve">Baldones iela 2 </v>
      </c>
      <c r="D60" s="13">
        <f>IF(IFERROR(VLOOKUP($A60,Tabula!$A:$O,5,FALSE),"")=0,"",IFERROR(VLOOKUP($A60,Tabula!$A:$O,5,FALSE),""))</f>
        <v>401</v>
      </c>
      <c r="E60" s="10" t="str">
        <f>IFERROR(VLOOKUP(A60,Tabula!$A:$O,6,FALSE),"")</f>
        <v xml:space="preserve"> Galvenais speciālists</v>
      </c>
      <c r="F60" s="14" t="str">
        <f>IF(IFERROR(VLOOKUP($A60,Tabula!$A:$O,7,FALSE),"")=0,"",IFERROR(VLOOKUP($A60,Tabula!$A:$O,7,FALSE),""))</f>
        <v/>
      </c>
      <c r="G60" s="10" t="str">
        <f>IFERROR(VLOOKUP(A60,Tabula!$A:$O,8,FALSE),"")</f>
        <v>Nažinska Līga</v>
      </c>
      <c r="H60" s="10" t="str">
        <f>IFERROR(VLOOKUP(A60,Tabula!$A:$O,9,FALSE),"")</f>
        <v>Liga.Nazinska@riga.lv</v>
      </c>
      <c r="I60" s="13">
        <f>IF(IFERROR(VLOOKUP($A60,Tabula!$A:$O,10,FALSE),"")=0,"",IFERROR(VLOOKUP($A60,Tabula!$A:$O,10,FALSE),""))</f>
        <v>67037065</v>
      </c>
      <c r="J60" s="27" t="str">
        <f>IF(IFERROR(VLOOKUP($A60,Tabula!$A:$O,11,FALSE),"")=0,"",IFERROR(VLOOKUP($A60,Tabula!$A:$O,11,FALSE),""))</f>
        <v>9.00-12.00
13.00-18.00</v>
      </c>
      <c r="K60" s="27" t="str">
        <f>IF(IFERROR(VLOOKUP($A60,Tabula!$A:$O,12,FALSE),"")=0,"",IFERROR(VLOOKUP($A60,Tabula!$A:$O,12,FALSE),""))</f>
        <v>9.00-12.00 
13.00-16.30</v>
      </c>
      <c r="L60" s="27" t="str">
        <f>IF(IFERROR(VLOOKUP($A60,Tabula!$A:$O,13,FALSE),"")=0,"",IFERROR(VLOOKUP($A60,Tabula!$A:$O,13,FALSE),""))</f>
        <v>9.00-12.00 13.00-16.30</v>
      </c>
      <c r="M60" s="27" t="str">
        <f>IF(IFERROR(VLOOKUP($A60,Tabula!$A:$O,14,FALSE),"")=0,"",IFERROR(VLOOKUP($A60,Tabula!$A:$O,14,FALSE),""))</f>
        <v xml:space="preserve">9.00-12.00
13.00-16.30 </v>
      </c>
      <c r="N60" s="27" t="str">
        <f>IF(IFERROR(VLOOKUP($A60,Tabula!$A:$O,15,FALSE),"")=0,"",IFERROR(VLOOKUP($A60,Tabula!$A:$O,15,FALSE),""))</f>
        <v>Pēc iepriekšējā pieraksta</v>
      </c>
    </row>
    <row r="61" spans="1:14" s="1" customFormat="1" ht="42" customHeight="1" x14ac:dyDescent="0.3">
      <c r="A61" s="2">
        <v>56</v>
      </c>
      <c r="B61" s="10" t="str">
        <f>IFERROR(VLOOKUP(A61,Tabula!$A:$O,3,FALSE),"")</f>
        <v>Asistentu pakalpojumu pašvaldībā administrēšanas nodaļa</v>
      </c>
      <c r="C61" s="10" t="str">
        <f>IFERROR(VLOOKUP(A61,Tabula!$A:$O,4,FALSE),"")</f>
        <v xml:space="preserve">Baznīcas iela 19/23 </v>
      </c>
      <c r="D61" s="13">
        <f>IF(IFERROR(VLOOKUP($A61,Tabula!$A:$O,5,FALSE),"")=0,"",IFERROR(VLOOKUP($A61,Tabula!$A:$O,5,FALSE),""))</f>
        <v>104</v>
      </c>
      <c r="E61" s="10">
        <f>IFERROR(VLOOKUP(A61,Tabula!$A:$O,6,FALSE),"")</f>
        <v>0</v>
      </c>
      <c r="F61" s="14" t="str">
        <f>IF(IFERROR(VLOOKUP($A61,Tabula!$A:$O,7,FALSE),"")=0,"",IFERROR(VLOOKUP($A61,Tabula!$A:$O,7,FALSE),""))</f>
        <v/>
      </c>
      <c r="G61" s="10">
        <f>IFERROR(VLOOKUP(A61,Tabula!$A:$O,8,FALSE),"")</f>
        <v>0</v>
      </c>
      <c r="H61" s="10">
        <f>IFERROR(VLOOKUP(A61,Tabula!$A:$O,9,FALSE),"")</f>
        <v>0</v>
      </c>
      <c r="I61" s="13" t="str">
        <f>IF(IFERROR(VLOOKUP($A61,Tabula!$A:$O,10,FALSE),"")=0,"",IFERROR(VLOOKUP($A61,Tabula!$A:$O,10,FALSE),""))</f>
        <v/>
      </c>
      <c r="J61" s="27" t="str">
        <f>IF(IFERROR(VLOOKUP($A61,Tabula!$A:$O,11,FALSE),"")=0,"",IFERROR(VLOOKUP($A61,Tabula!$A:$O,11,FALSE),""))</f>
        <v/>
      </c>
      <c r="K61" s="27" t="str">
        <f>IF(IFERROR(VLOOKUP($A61,Tabula!$A:$O,12,FALSE),"")=0,"",IFERROR(VLOOKUP($A61,Tabula!$A:$O,12,FALSE),""))</f>
        <v/>
      </c>
      <c r="L61" s="27" t="str">
        <f>IF(IFERROR(VLOOKUP($A61,Tabula!$A:$O,13,FALSE),"")=0,"",IFERROR(VLOOKUP($A61,Tabula!$A:$O,13,FALSE),""))</f>
        <v/>
      </c>
      <c r="M61" s="27" t="str">
        <f>IF(IFERROR(VLOOKUP($A61,Tabula!$A:$O,14,FALSE),"")=0,"",IFERROR(VLOOKUP($A61,Tabula!$A:$O,14,FALSE),""))</f>
        <v/>
      </c>
      <c r="N61" s="27" t="str">
        <f>IF(IFERROR(VLOOKUP($A61,Tabula!$A:$O,15,FALSE),"")=0,"",IFERROR(VLOOKUP($A61,Tabula!$A:$O,15,FALSE),""))</f>
        <v/>
      </c>
    </row>
    <row r="62" spans="1:14" s="1" customFormat="1" ht="42" customHeight="1" x14ac:dyDescent="0.3">
      <c r="A62" s="2">
        <v>57</v>
      </c>
      <c r="B62" s="10" t="str">
        <f>IFERROR(VLOOKUP(A62,Tabula!$A:$O,3,FALSE),"")</f>
        <v>Finanšu plānošanas un uzskaites nodaļa</v>
      </c>
      <c r="C62" s="10" t="str">
        <f>IFERROR(VLOOKUP(A62,Tabula!$A:$O,4,FALSE),"")</f>
        <v xml:space="preserve">Baznīcas iela 19/23 </v>
      </c>
      <c r="D62" s="13">
        <f>IF(IFERROR(VLOOKUP($A62,Tabula!$A:$O,5,FALSE),"")=0,"",IFERROR(VLOOKUP($A62,Tabula!$A:$O,5,FALSE),""))</f>
        <v>112</v>
      </c>
      <c r="E62" s="10" t="str">
        <f>IFERROR(VLOOKUP(A62,Tabula!$A:$O,6,FALSE),"")</f>
        <v>Finanšu plānošanas un uzskaites nodaļas vadītājs</v>
      </c>
      <c r="F62" s="14" t="str">
        <f>IF(IFERROR(VLOOKUP($A62,Tabula!$A:$O,7,FALSE),"")=0,"",IFERROR(VLOOKUP($A62,Tabula!$A:$O,7,FALSE),""))</f>
        <v/>
      </c>
      <c r="G62" s="10" t="str">
        <f>IFERROR(VLOOKUP(A62,Tabula!$A:$O,8,FALSE),"")</f>
        <v>Slapiņa Dace</v>
      </c>
      <c r="H62" s="10" t="str">
        <f>IFERROR(VLOOKUP(A62,Tabula!$A:$O,9,FALSE),"")</f>
        <v>Dace.Slapina@riga.lv</v>
      </c>
      <c r="I62" s="13">
        <f>IF(IFERROR(VLOOKUP($A62,Tabula!$A:$O,10,FALSE),"")=0,"",IFERROR(VLOOKUP($A62,Tabula!$A:$O,10,FALSE),""))</f>
        <v>67012159</v>
      </c>
      <c r="J62" s="27" t="str">
        <f>IF(IFERROR(VLOOKUP($A62,Tabula!$A:$O,11,FALSE),"")=0,"",IFERROR(VLOOKUP($A62,Tabula!$A:$O,11,FALSE),""))</f>
        <v/>
      </c>
      <c r="K62" s="27" t="str">
        <f>IF(IFERROR(VLOOKUP($A62,Tabula!$A:$O,12,FALSE),"")=0,"",IFERROR(VLOOKUP($A62,Tabula!$A:$O,12,FALSE),""))</f>
        <v/>
      </c>
      <c r="L62" s="27" t="str">
        <f>IF(IFERROR(VLOOKUP($A62,Tabula!$A:$O,13,FALSE),"")=0,"",IFERROR(VLOOKUP($A62,Tabula!$A:$O,13,FALSE),""))</f>
        <v/>
      </c>
      <c r="M62" s="27" t="str">
        <f>IF(IFERROR(VLOOKUP($A62,Tabula!$A:$O,14,FALSE),"")=0,"",IFERROR(VLOOKUP($A62,Tabula!$A:$O,14,FALSE),""))</f>
        <v/>
      </c>
      <c r="N62" s="27" t="str">
        <f>IF(IFERROR(VLOOKUP($A62,Tabula!$A:$O,15,FALSE),"")=0,"",IFERROR(VLOOKUP($A62,Tabula!$A:$O,15,FALSE),""))</f>
        <v/>
      </c>
    </row>
    <row r="63" spans="1:14" s="1" customFormat="1" ht="42" customHeight="1" x14ac:dyDescent="0.3">
      <c r="A63" s="2">
        <v>58</v>
      </c>
      <c r="B63" s="10" t="str">
        <f>IFERROR(VLOOKUP(A63,Tabula!$A:$O,3,FALSE),"")</f>
        <v>Finanšu plānošanas un uzskaites nodaļa</v>
      </c>
      <c r="C63" s="10" t="str">
        <f>IFERROR(VLOOKUP(A63,Tabula!$A:$O,4,FALSE),"")</f>
        <v xml:space="preserve">Baznīcas iela 19/23 </v>
      </c>
      <c r="D63" s="13">
        <f>IF(IFERROR(VLOOKUP($A63,Tabula!$A:$O,5,FALSE),"")=0,"",IFERROR(VLOOKUP($A63,Tabula!$A:$O,5,FALSE),""))</f>
        <v>106</v>
      </c>
      <c r="E63" s="10" t="str">
        <f>IFERROR(VLOOKUP(A63,Tabula!$A:$O,6,FALSE),"")</f>
        <v xml:space="preserve"> Nodaļas vadītāja vietniece</v>
      </c>
      <c r="F63" s="14" t="str">
        <f>IF(IFERROR(VLOOKUP($A63,Tabula!$A:$O,7,FALSE),"")=0,"",IFERROR(VLOOKUP($A63,Tabula!$A:$O,7,FALSE),""))</f>
        <v>Sociālie pabalsti</v>
      </c>
      <c r="G63" s="10" t="str">
        <f>IFERROR(VLOOKUP(A63,Tabula!$A:$O,8,FALSE),"")</f>
        <v>Markāne Silvija</v>
      </c>
      <c r="H63" s="10" t="str">
        <f>IFERROR(VLOOKUP(A63,Tabula!$A:$O,9,FALSE),"")</f>
        <v>Silvija.Markane@riga.lv</v>
      </c>
      <c r="I63" s="13">
        <f>IF(IFERROR(VLOOKUP($A63,Tabula!$A:$O,10,FALSE),"")=0,"",IFERROR(VLOOKUP($A63,Tabula!$A:$O,10,FALSE),""))</f>
        <v>67037685</v>
      </c>
      <c r="J63" s="27" t="str">
        <f>IF(IFERROR(VLOOKUP($A63,Tabula!$A:$O,11,FALSE),"")=0,"",IFERROR(VLOOKUP($A63,Tabula!$A:$O,11,FALSE),""))</f>
        <v/>
      </c>
      <c r="K63" s="27" t="str">
        <f>IF(IFERROR(VLOOKUP($A63,Tabula!$A:$O,12,FALSE),"")=0,"",IFERROR(VLOOKUP($A63,Tabula!$A:$O,12,FALSE),""))</f>
        <v/>
      </c>
      <c r="L63" s="27" t="str">
        <f>IF(IFERROR(VLOOKUP($A63,Tabula!$A:$O,13,FALSE),"")=0,"",IFERROR(VLOOKUP($A63,Tabula!$A:$O,13,FALSE),""))</f>
        <v/>
      </c>
      <c r="M63" s="27" t="str">
        <f>IF(IFERROR(VLOOKUP($A63,Tabula!$A:$O,14,FALSE),"")=0,"",IFERROR(VLOOKUP($A63,Tabula!$A:$O,14,FALSE),""))</f>
        <v/>
      </c>
      <c r="N63" s="27" t="str">
        <f>IF(IFERROR(VLOOKUP($A63,Tabula!$A:$O,15,FALSE),"")=0,"",IFERROR(VLOOKUP($A63,Tabula!$A:$O,15,FALSE),""))</f>
        <v/>
      </c>
    </row>
    <row r="64" spans="1:14" s="1" customFormat="1" ht="42" customHeight="1" x14ac:dyDescent="0.3">
      <c r="A64" s="2">
        <v>59</v>
      </c>
      <c r="B64" s="10" t="str">
        <f>IFERROR(VLOOKUP(A64,Tabula!$A:$O,3,FALSE),"")</f>
        <v>Finanšu plānošanas un uzskaites nodaļa</v>
      </c>
      <c r="C64" s="10" t="str">
        <f>IFERROR(VLOOKUP(A64,Tabula!$A:$O,4,FALSE),"")</f>
        <v xml:space="preserve">Baznīcas iela 19/23 </v>
      </c>
      <c r="D64" s="13">
        <f>IF(IFERROR(VLOOKUP($A64,Tabula!$A:$O,5,FALSE),"")=0,"",IFERROR(VLOOKUP($A64,Tabula!$A:$O,5,FALSE),""))</f>
        <v>106</v>
      </c>
      <c r="E64" s="10" t="str">
        <f>IFERROR(VLOOKUP(A64,Tabula!$A:$O,6,FALSE),"")</f>
        <v xml:space="preserve"> Galvenais speciālists finanšu jomā</v>
      </c>
      <c r="F64" s="14" t="str">
        <f>IF(IFERROR(VLOOKUP($A64,Tabula!$A:$O,7,FALSE),"")=0,"",IFERROR(VLOOKUP($A64,Tabula!$A:$O,7,FALSE),""))</f>
        <v>Metarēķini, kase</v>
      </c>
      <c r="G64" s="10" t="str">
        <f>IFERROR(VLOOKUP(A64,Tabula!$A:$O,8,FALSE),"")</f>
        <v>Zunda Rita</v>
      </c>
      <c r="H64" s="10" t="str">
        <f>IFERROR(VLOOKUP(A64,Tabula!$A:$O,9,FALSE),"")</f>
        <v>Rita.Zunda@riga.lv</v>
      </c>
      <c r="I64" s="13">
        <f>IF(IFERROR(VLOOKUP($A64,Tabula!$A:$O,10,FALSE),"")=0,"",IFERROR(VLOOKUP($A64,Tabula!$A:$O,10,FALSE),""))</f>
        <v>67181857</v>
      </c>
      <c r="J64" s="27" t="str">
        <f>IF(IFERROR(VLOOKUP($A64,Tabula!$A:$O,11,FALSE),"")=0,"",IFERROR(VLOOKUP($A64,Tabula!$A:$O,11,FALSE),""))</f>
        <v/>
      </c>
      <c r="K64" s="27" t="str">
        <f>IF(IFERROR(VLOOKUP($A64,Tabula!$A:$O,12,FALSE),"")=0,"",IFERROR(VLOOKUP($A64,Tabula!$A:$O,12,FALSE),""))</f>
        <v/>
      </c>
      <c r="L64" s="27" t="str">
        <f>IF(IFERROR(VLOOKUP($A64,Tabula!$A:$O,13,FALSE),"")=0,"",IFERROR(VLOOKUP($A64,Tabula!$A:$O,13,FALSE),""))</f>
        <v/>
      </c>
      <c r="M64" s="27" t="str">
        <f>IF(IFERROR(VLOOKUP($A64,Tabula!$A:$O,14,FALSE),"")=0,"",IFERROR(VLOOKUP($A64,Tabula!$A:$O,14,FALSE),""))</f>
        <v/>
      </c>
      <c r="N64" s="27" t="str">
        <f>IF(IFERROR(VLOOKUP($A64,Tabula!$A:$O,15,FALSE),"")=0,"",IFERROR(VLOOKUP($A64,Tabula!$A:$O,15,FALSE),""))</f>
        <v/>
      </c>
    </row>
    <row r="65" spans="1:14" s="1" customFormat="1" ht="42" customHeight="1" x14ac:dyDescent="0.3">
      <c r="A65" s="2">
        <v>60</v>
      </c>
      <c r="B65" s="10" t="str">
        <f>IFERROR(VLOOKUP(A65,Tabula!$A:$O,3,FALSE),"")</f>
        <v>Finanšu plānošanas un uzskaites nodaļa</v>
      </c>
      <c r="C65" s="10" t="str">
        <f>IFERROR(VLOOKUP(A65,Tabula!$A:$O,4,FALSE),"")</f>
        <v xml:space="preserve">Baznīcas iela 19/23 </v>
      </c>
      <c r="D65" s="13">
        <f>IF(IFERROR(VLOOKUP($A65,Tabula!$A:$O,5,FALSE),"")=0,"",IFERROR(VLOOKUP($A65,Tabula!$A:$O,5,FALSE),""))</f>
        <v>106</v>
      </c>
      <c r="E65" s="10" t="str">
        <f>IFERROR(VLOOKUP(A65,Tabula!$A:$O,6,FALSE),"")</f>
        <v xml:space="preserve"> Finansists</v>
      </c>
      <c r="F65" s="14" t="str">
        <f>IF(IFERROR(VLOOKUP($A65,Tabula!$A:$O,7,FALSE),"")=0,"",IFERROR(VLOOKUP($A65,Tabula!$A:$O,7,FALSE),""))</f>
        <v/>
      </c>
      <c r="G65" s="10" t="str">
        <f>IFERROR(VLOOKUP(A65,Tabula!$A:$O,8,FALSE),"")</f>
        <v>Kravale Ieva</v>
      </c>
      <c r="H65" s="10" t="str">
        <f>IFERROR(VLOOKUP(A65,Tabula!$A:$O,9,FALSE),"")</f>
        <v>Ieva.kravale@riga.lv</v>
      </c>
      <c r="I65" s="13">
        <f>IF(IFERROR(VLOOKUP($A65,Tabula!$A:$O,10,FALSE),"")=0,"",IFERROR(VLOOKUP($A65,Tabula!$A:$O,10,FALSE),""))</f>
        <v>67026613</v>
      </c>
      <c r="J65" s="27" t="str">
        <f>IF(IFERROR(VLOOKUP($A65,Tabula!$A:$O,11,FALSE),"")=0,"",IFERROR(VLOOKUP($A65,Tabula!$A:$O,11,FALSE),""))</f>
        <v/>
      </c>
      <c r="K65" s="27" t="str">
        <f>IF(IFERROR(VLOOKUP($A65,Tabula!$A:$O,12,FALSE),"")=0,"",IFERROR(VLOOKUP($A65,Tabula!$A:$O,12,FALSE),""))</f>
        <v/>
      </c>
      <c r="L65" s="27" t="str">
        <f>IF(IFERROR(VLOOKUP($A65,Tabula!$A:$O,13,FALSE),"")=0,"",IFERROR(VLOOKUP($A65,Tabula!$A:$O,13,FALSE),""))</f>
        <v/>
      </c>
      <c r="M65" s="27" t="str">
        <f>IF(IFERROR(VLOOKUP($A65,Tabula!$A:$O,14,FALSE),"")=0,"",IFERROR(VLOOKUP($A65,Tabula!$A:$O,14,FALSE),""))</f>
        <v/>
      </c>
      <c r="N65" s="27" t="str">
        <f>IF(IFERROR(VLOOKUP($A65,Tabula!$A:$O,15,FALSE),"")=0,"",IFERROR(VLOOKUP($A65,Tabula!$A:$O,15,FALSE),""))</f>
        <v/>
      </c>
    </row>
    <row r="66" spans="1:14" s="1" customFormat="1" ht="42" customHeight="1" x14ac:dyDescent="0.3">
      <c r="A66" s="2">
        <v>61</v>
      </c>
      <c r="B66" s="10" t="str">
        <f>IFERROR(VLOOKUP(A66,Tabula!$A:$O,3,FALSE),"")</f>
        <v>Finanšu plānošanas un uzskaites nodaļa</v>
      </c>
      <c r="C66" s="10" t="str">
        <f>IFERROR(VLOOKUP(A66,Tabula!$A:$O,4,FALSE),"")</f>
        <v xml:space="preserve">Baznīcas iela 19/23 </v>
      </c>
      <c r="D66" s="13">
        <f>IF(IFERROR(VLOOKUP($A66,Tabula!$A:$O,5,FALSE),"")=0,"",IFERROR(VLOOKUP($A66,Tabula!$A:$O,5,FALSE),""))</f>
        <v>110</v>
      </c>
      <c r="E66" s="10" t="str">
        <f>IFERROR(VLOOKUP(A66,Tabula!$A:$O,6,FALSE),"")</f>
        <v xml:space="preserve"> Ekonomists</v>
      </c>
      <c r="F66" s="14" t="str">
        <f>IF(IFERROR(VLOOKUP($A66,Tabula!$A:$O,7,FALSE),"")=0,"",IFERROR(VLOOKUP($A66,Tabula!$A:$O,7,FALSE),""))</f>
        <v>Pamatlīdzekļi, inventārs</v>
      </c>
      <c r="G66" s="10" t="str">
        <f>IFERROR(VLOOKUP(A66,Tabula!$A:$O,8,FALSE),"")</f>
        <v>Jasote Gunta</v>
      </c>
      <c r="H66" s="10" t="str">
        <f>IFERROR(VLOOKUP(A66,Tabula!$A:$O,9,FALSE),"")</f>
        <v>Gunta.Jasote@riga.lv</v>
      </c>
      <c r="I66" s="13">
        <f>IF(IFERROR(VLOOKUP($A66,Tabula!$A:$O,10,FALSE),"")=0,"",IFERROR(VLOOKUP($A66,Tabula!$A:$O,10,FALSE),""))</f>
        <v>67181858</v>
      </c>
      <c r="J66" s="27" t="str">
        <f>IF(IFERROR(VLOOKUP($A66,Tabula!$A:$O,11,FALSE),"")=0,"",IFERROR(VLOOKUP($A66,Tabula!$A:$O,11,FALSE),""))</f>
        <v/>
      </c>
      <c r="K66" s="27" t="str">
        <f>IF(IFERROR(VLOOKUP($A66,Tabula!$A:$O,12,FALSE),"")=0,"",IFERROR(VLOOKUP($A66,Tabula!$A:$O,12,FALSE),""))</f>
        <v/>
      </c>
      <c r="L66" s="27" t="str">
        <f>IF(IFERROR(VLOOKUP($A66,Tabula!$A:$O,13,FALSE),"")=0,"",IFERROR(VLOOKUP($A66,Tabula!$A:$O,13,FALSE),""))</f>
        <v/>
      </c>
      <c r="M66" s="27" t="str">
        <f>IF(IFERROR(VLOOKUP($A66,Tabula!$A:$O,14,FALSE),"")=0,"",IFERROR(VLOOKUP($A66,Tabula!$A:$O,14,FALSE),""))</f>
        <v/>
      </c>
      <c r="N66" s="27" t="str">
        <f>IF(IFERROR(VLOOKUP($A66,Tabula!$A:$O,15,FALSE),"")=0,"",IFERROR(VLOOKUP($A66,Tabula!$A:$O,15,FALSE),""))</f>
        <v/>
      </c>
    </row>
    <row r="67" spans="1:14" s="1" customFormat="1" ht="42" customHeight="1" x14ac:dyDescent="0.3">
      <c r="A67" s="2">
        <v>62</v>
      </c>
      <c r="B67" s="10" t="str">
        <f>IFERROR(VLOOKUP(A67,Tabula!$A:$O,3,FALSE),"")</f>
        <v>Finanšu plānošanas un uzskaites nodaļa</v>
      </c>
      <c r="C67" s="10" t="str">
        <f>IFERROR(VLOOKUP(A67,Tabula!$A:$O,4,FALSE),"")</f>
        <v xml:space="preserve">Baznīcas iela 19/23 </v>
      </c>
      <c r="D67" s="13">
        <f>IF(IFERROR(VLOOKUP($A67,Tabula!$A:$O,5,FALSE),"")=0,"",IFERROR(VLOOKUP($A67,Tabula!$A:$O,5,FALSE),""))</f>
        <v>106</v>
      </c>
      <c r="E67" s="10" t="str">
        <f>IFERROR(VLOOKUP(A67,Tabula!$A:$O,6,FALSE),"")</f>
        <v xml:space="preserve"> Ekonomists</v>
      </c>
      <c r="F67" s="14" t="str">
        <f>IF(IFERROR(VLOOKUP($A67,Tabula!$A:$O,7,FALSE),"")=0,"",IFERROR(VLOOKUP($A67,Tabula!$A:$O,7,FALSE),""))</f>
        <v>RSD</v>
      </c>
      <c r="G67" s="10" t="str">
        <f>IFERROR(VLOOKUP(A67,Tabula!$A:$O,8,FALSE),"")</f>
        <v>Pavloviča Iveta</v>
      </c>
      <c r="H67" s="10" t="str">
        <f>IFERROR(VLOOKUP(A67,Tabula!$A:$O,9,FALSE),"")</f>
        <v>Iveta.Pavlovica@riga.lv</v>
      </c>
      <c r="I67" s="13">
        <f>IF(IFERROR(VLOOKUP($A67,Tabula!$A:$O,10,FALSE),"")=0,"",IFERROR(VLOOKUP($A67,Tabula!$A:$O,10,FALSE),""))</f>
        <v>67105176</v>
      </c>
      <c r="J67" s="27" t="str">
        <f>IF(IFERROR(VLOOKUP($A67,Tabula!$A:$O,11,FALSE),"")=0,"",IFERROR(VLOOKUP($A67,Tabula!$A:$O,11,FALSE),""))</f>
        <v/>
      </c>
      <c r="K67" s="27" t="str">
        <f>IF(IFERROR(VLOOKUP($A67,Tabula!$A:$O,12,FALSE),"")=0,"",IFERROR(VLOOKUP($A67,Tabula!$A:$O,12,FALSE),""))</f>
        <v/>
      </c>
      <c r="L67" s="27" t="str">
        <f>IF(IFERROR(VLOOKUP($A67,Tabula!$A:$O,13,FALSE),"")=0,"",IFERROR(VLOOKUP($A67,Tabula!$A:$O,13,FALSE),""))</f>
        <v/>
      </c>
      <c r="M67" s="27" t="str">
        <f>IF(IFERROR(VLOOKUP($A67,Tabula!$A:$O,14,FALSE),"")=0,"",IFERROR(VLOOKUP($A67,Tabula!$A:$O,14,FALSE),""))</f>
        <v/>
      </c>
      <c r="N67" s="27" t="str">
        <f>IF(IFERROR(VLOOKUP($A67,Tabula!$A:$O,15,FALSE),"")=0,"",IFERROR(VLOOKUP($A67,Tabula!$A:$O,15,FALSE),""))</f>
        <v/>
      </c>
    </row>
    <row r="68" spans="1:14" s="1" customFormat="1" ht="42" customHeight="1" x14ac:dyDescent="0.3">
      <c r="A68" s="2">
        <v>63</v>
      </c>
      <c r="B68" s="10" t="str">
        <f>IFERROR(VLOOKUP(A68,Tabula!$A:$O,3,FALSE),"")</f>
        <v>Finanšu plānošanas un uzskaites nodaļa</v>
      </c>
      <c r="C68" s="10" t="str">
        <f>IFERROR(VLOOKUP(A68,Tabula!$A:$O,4,FALSE),"")</f>
        <v>Baznīcas iela 19/24</v>
      </c>
      <c r="D68" s="13">
        <f>IF(IFERROR(VLOOKUP($A68,Tabula!$A:$O,5,FALSE),"")=0,"",IFERROR(VLOOKUP($A68,Tabula!$A:$O,5,FALSE),""))</f>
        <v>106</v>
      </c>
      <c r="E68" s="10" t="str">
        <f>IFERROR(VLOOKUP(A68,Tabula!$A:$O,6,FALSE),"")</f>
        <v xml:space="preserve"> Ekonomists</v>
      </c>
      <c r="F68" s="14" t="str">
        <f>IF(IFERROR(VLOOKUP($A68,Tabula!$A:$O,7,FALSE),"")=0,"",IFERROR(VLOOKUP($A68,Tabula!$A:$O,7,FALSE),""))</f>
        <v/>
      </c>
      <c r="G68" s="10" t="str">
        <f>IFERROR(VLOOKUP(A68,Tabula!$A:$O,8,FALSE),"")</f>
        <v>Dimante Jūlija</v>
      </c>
      <c r="H68" s="10" t="str">
        <f>IFERROR(VLOOKUP(A68,Tabula!$A:$O,9,FALSE),"")</f>
        <v>julija.dimante@riga.lv</v>
      </c>
      <c r="I68" s="13" t="str">
        <f>IF(IFERROR(VLOOKUP($A68,Tabula!$A:$O,10,FALSE),"")=0,"",IFERROR(VLOOKUP($A68,Tabula!$A:$O,10,FALSE),""))</f>
        <v/>
      </c>
      <c r="J68" s="27" t="str">
        <f>IF(IFERROR(VLOOKUP($A68,Tabula!$A:$O,11,FALSE),"")=0,"",IFERROR(VLOOKUP($A68,Tabula!$A:$O,11,FALSE),""))</f>
        <v/>
      </c>
      <c r="K68" s="27" t="str">
        <f>IF(IFERROR(VLOOKUP($A68,Tabula!$A:$O,12,FALSE),"")=0,"",IFERROR(VLOOKUP($A68,Tabula!$A:$O,12,FALSE),""))</f>
        <v/>
      </c>
      <c r="L68" s="27" t="str">
        <f>IF(IFERROR(VLOOKUP($A68,Tabula!$A:$O,13,FALSE),"")=0,"",IFERROR(VLOOKUP($A68,Tabula!$A:$O,13,FALSE),""))</f>
        <v/>
      </c>
      <c r="M68" s="27" t="str">
        <f>IF(IFERROR(VLOOKUP($A68,Tabula!$A:$O,14,FALSE),"")=0,"",IFERROR(VLOOKUP($A68,Tabula!$A:$O,14,FALSE),""))</f>
        <v/>
      </c>
      <c r="N68" s="27" t="str">
        <f>IF(IFERROR(VLOOKUP($A68,Tabula!$A:$O,15,FALSE),"")=0,"",IFERROR(VLOOKUP($A68,Tabula!$A:$O,15,FALSE),""))</f>
        <v/>
      </c>
    </row>
    <row r="69" spans="1:14" s="1" customFormat="1" ht="42" customHeight="1" x14ac:dyDescent="0.3">
      <c r="A69" s="2">
        <v>64</v>
      </c>
      <c r="B69" s="10" t="str">
        <f>IFERROR(VLOOKUP(A69,Tabula!$A:$O,3,FALSE),"")</f>
        <v>Finanšu plānošanas un uzskaites nodaļa</v>
      </c>
      <c r="C69" s="10" t="str">
        <f>IFERROR(VLOOKUP(A69,Tabula!$A:$O,4,FALSE),"")</f>
        <v xml:space="preserve">Baznīcas iela 19/23 </v>
      </c>
      <c r="D69" s="13">
        <f>IF(IFERROR(VLOOKUP($A69,Tabula!$A:$O,5,FALSE),"")=0,"",IFERROR(VLOOKUP($A69,Tabula!$A:$O,5,FALSE),""))</f>
        <v>104</v>
      </c>
      <c r="E69" s="10" t="str">
        <f>IFERROR(VLOOKUP(A69,Tabula!$A:$O,6,FALSE),"")</f>
        <v xml:space="preserve"> Ekonomists</v>
      </c>
      <c r="F69" s="14" t="str">
        <f>IF(IFERROR(VLOOKUP($A69,Tabula!$A:$O,7,FALSE),"")=0,"",IFERROR(VLOOKUP($A69,Tabula!$A:$O,7,FALSE),""))</f>
        <v/>
      </c>
      <c r="G69" s="10" t="str">
        <f>IFERROR(VLOOKUP(A69,Tabula!$A:$O,8,FALSE),"")</f>
        <v>Priževoite Ilana</v>
      </c>
      <c r="H69" s="10" t="str">
        <f>IFERROR(VLOOKUP(A69,Tabula!$A:$O,9,FALSE),"")</f>
        <v>ilana.prizevoite@riga.lv</v>
      </c>
      <c r="I69" s="13">
        <f>IF(IFERROR(VLOOKUP($A69,Tabula!$A:$O,10,FALSE),"")=0,"",IFERROR(VLOOKUP($A69,Tabula!$A:$O,10,FALSE),""))</f>
        <v>67012988</v>
      </c>
      <c r="J69" s="27" t="str">
        <f>IF(IFERROR(VLOOKUP($A69,Tabula!$A:$O,11,FALSE),"")=0,"",IFERROR(VLOOKUP($A69,Tabula!$A:$O,11,FALSE),""))</f>
        <v/>
      </c>
      <c r="K69" s="27" t="str">
        <f>IF(IFERROR(VLOOKUP($A69,Tabula!$A:$O,12,FALSE),"")=0,"",IFERROR(VLOOKUP($A69,Tabula!$A:$O,12,FALSE),""))</f>
        <v/>
      </c>
      <c r="L69" s="27" t="str">
        <f>IF(IFERROR(VLOOKUP($A69,Tabula!$A:$O,13,FALSE),"")=0,"",IFERROR(VLOOKUP($A69,Tabula!$A:$O,13,FALSE),""))</f>
        <v/>
      </c>
      <c r="M69" s="27" t="str">
        <f>IF(IFERROR(VLOOKUP($A69,Tabula!$A:$O,14,FALSE),"")=0,"",IFERROR(VLOOKUP($A69,Tabula!$A:$O,14,FALSE),""))</f>
        <v/>
      </c>
      <c r="N69" s="27" t="str">
        <f>IF(IFERROR(VLOOKUP($A69,Tabula!$A:$O,15,FALSE),"")=0,"",IFERROR(VLOOKUP($A69,Tabula!$A:$O,15,FALSE),""))</f>
        <v/>
      </c>
    </row>
    <row r="70" spans="1:14" s="1" customFormat="1" ht="42" customHeight="1" x14ac:dyDescent="0.3">
      <c r="A70" s="2">
        <v>65</v>
      </c>
      <c r="B70" s="10" t="str">
        <f>IFERROR(VLOOKUP(A70,Tabula!$A:$O,3,FALSE),"")</f>
        <v>Finanšu plānošanas un uzskaites nodaļa</v>
      </c>
      <c r="C70" s="10" t="str">
        <f>IFERROR(VLOOKUP(A70,Tabula!$A:$O,4,FALSE),"")</f>
        <v>Baznīcas iela 19/25</v>
      </c>
      <c r="D70" s="13">
        <f>IF(IFERROR(VLOOKUP($A70,Tabula!$A:$O,5,FALSE),"")=0,"",IFERROR(VLOOKUP($A70,Tabula!$A:$O,5,FALSE),""))</f>
        <v>106</v>
      </c>
      <c r="E70" s="10" t="str">
        <f>IFERROR(VLOOKUP(A70,Tabula!$A:$O,6,FALSE),"")</f>
        <v xml:space="preserve"> Ekonomists</v>
      </c>
      <c r="F70" s="14" t="str">
        <f>IF(IFERROR(VLOOKUP($A70,Tabula!$A:$O,7,FALSE),"")=0,"",IFERROR(VLOOKUP($A70,Tabula!$A:$O,7,FALSE),""))</f>
        <v/>
      </c>
      <c r="G70" s="10" t="str">
        <f>IFERROR(VLOOKUP(A70,Tabula!$A:$O,8,FALSE),"")</f>
        <v>Zute-Kokoreviča Iluta</v>
      </c>
      <c r="H70" s="10" t="str">
        <f>IFERROR(VLOOKUP(A70,Tabula!$A:$O,9,FALSE),"")</f>
        <v>iluta.zute.kokorevica@riga.lv</v>
      </c>
      <c r="I70" s="13" t="str">
        <f>IF(IFERROR(VLOOKUP($A70,Tabula!$A:$O,10,FALSE),"")=0,"",IFERROR(VLOOKUP($A70,Tabula!$A:$O,10,FALSE),""))</f>
        <v/>
      </c>
      <c r="J70" s="27" t="str">
        <f>IF(IFERROR(VLOOKUP($A70,Tabula!$A:$O,11,FALSE),"")=0,"",IFERROR(VLOOKUP($A70,Tabula!$A:$O,11,FALSE),""))</f>
        <v/>
      </c>
      <c r="K70" s="27" t="str">
        <f>IF(IFERROR(VLOOKUP($A70,Tabula!$A:$O,12,FALSE),"")=0,"",IFERROR(VLOOKUP($A70,Tabula!$A:$O,12,FALSE),""))</f>
        <v/>
      </c>
      <c r="L70" s="27" t="str">
        <f>IF(IFERROR(VLOOKUP($A70,Tabula!$A:$O,13,FALSE),"")=0,"",IFERROR(VLOOKUP($A70,Tabula!$A:$O,13,FALSE),""))</f>
        <v/>
      </c>
      <c r="M70" s="27" t="str">
        <f>IF(IFERROR(VLOOKUP($A70,Tabula!$A:$O,14,FALSE),"")=0,"",IFERROR(VLOOKUP($A70,Tabula!$A:$O,14,FALSE),""))</f>
        <v/>
      </c>
      <c r="N70" s="27" t="str">
        <f>IF(IFERROR(VLOOKUP($A70,Tabula!$A:$O,15,FALSE),"")=0,"",IFERROR(VLOOKUP($A70,Tabula!$A:$O,15,FALSE),""))</f>
        <v/>
      </c>
    </row>
    <row r="71" spans="1:14" s="1" customFormat="1" ht="42" customHeight="1" x14ac:dyDescent="0.3">
      <c r="A71" s="2">
        <v>66</v>
      </c>
      <c r="B71" s="10" t="str">
        <f>IFERROR(VLOOKUP(A71,Tabula!$A:$O,3,FALSE),"")</f>
        <v>Finanšu plānošanas un uzskaites nodaļas Datu apstrādes sektors</v>
      </c>
      <c r="C71" s="10" t="str">
        <f>IFERROR(VLOOKUP(A71,Tabula!$A:$O,4,FALSE),"")</f>
        <v xml:space="preserve">Vidrižu iela 1A </v>
      </c>
      <c r="D71" s="13">
        <f>IF(IFERROR(VLOOKUP($A71,Tabula!$A:$O,5,FALSE),"")=0,"",IFERROR(VLOOKUP($A71,Tabula!$A:$O,5,FALSE),""))</f>
        <v>303</v>
      </c>
      <c r="E71" s="10" t="str">
        <f>IFERROR(VLOOKUP(A71,Tabula!$A:$O,6,FALSE),"")</f>
        <v>Datu bāzes analītiķis</v>
      </c>
      <c r="F71" s="14" t="str">
        <f>IF(IFERROR(VLOOKUP($A71,Tabula!$A:$O,7,FALSE),"")=0,"",IFERROR(VLOOKUP($A71,Tabula!$A:$O,7,FALSE),""))</f>
        <v/>
      </c>
      <c r="G71" s="10" t="str">
        <f>IFERROR(VLOOKUP(A71,Tabula!$A:$O,8,FALSE),"")</f>
        <v>Garosa Gunta</v>
      </c>
      <c r="H71" s="10" t="str">
        <f>IFERROR(VLOOKUP(A71,Tabula!$A:$O,9,FALSE),"")</f>
        <v>Gunta.Garosa@riga.lv</v>
      </c>
      <c r="I71" s="13">
        <f>IF(IFERROR(VLOOKUP($A71,Tabula!$A:$O,10,FALSE),"")=0,"",IFERROR(VLOOKUP($A71,Tabula!$A:$O,10,FALSE),""))</f>
        <v>67037948</v>
      </c>
      <c r="J71" s="27" t="str">
        <f>IF(IFERROR(VLOOKUP($A71,Tabula!$A:$O,11,FALSE),"")=0,"",IFERROR(VLOOKUP($A71,Tabula!$A:$O,11,FALSE),""))</f>
        <v/>
      </c>
      <c r="K71" s="27" t="str">
        <f>IF(IFERROR(VLOOKUP($A71,Tabula!$A:$O,12,FALSE),"")=0,"",IFERROR(VLOOKUP($A71,Tabula!$A:$O,12,FALSE),""))</f>
        <v/>
      </c>
      <c r="L71" s="27" t="str">
        <f>IF(IFERROR(VLOOKUP($A71,Tabula!$A:$O,13,FALSE),"")=0,"",IFERROR(VLOOKUP($A71,Tabula!$A:$O,13,FALSE),""))</f>
        <v/>
      </c>
      <c r="M71" s="27" t="str">
        <f>IF(IFERROR(VLOOKUP($A71,Tabula!$A:$O,14,FALSE),"")=0,"",IFERROR(VLOOKUP($A71,Tabula!$A:$O,14,FALSE),""))</f>
        <v/>
      </c>
      <c r="N71" s="27" t="str">
        <f>IF(IFERROR(VLOOKUP($A71,Tabula!$A:$O,15,FALSE),"")=0,"",IFERROR(VLOOKUP($A71,Tabula!$A:$O,15,FALSE),""))</f>
        <v/>
      </c>
    </row>
    <row r="72" spans="1:14" s="1" customFormat="1" ht="42" customHeight="1" x14ac:dyDescent="0.3">
      <c r="A72" s="2">
        <v>67</v>
      </c>
      <c r="B72" s="10" t="str">
        <f>IFERROR(VLOOKUP(A72,Tabula!$A:$O,3,FALSE),"")</f>
        <v>Finanšu plānošanas un uzskaites nodaļas Datu apstrādes sektors</v>
      </c>
      <c r="C72" s="10" t="str">
        <f>IFERROR(VLOOKUP(A72,Tabula!$A:$O,4,FALSE),"")</f>
        <v xml:space="preserve">Vidrižu iela 1A </v>
      </c>
      <c r="D72" s="13">
        <f>IF(IFERROR(VLOOKUP($A72,Tabula!$A:$O,5,FALSE),"")=0,"",IFERROR(VLOOKUP($A72,Tabula!$A:$O,5,FALSE),""))</f>
        <v>303</v>
      </c>
      <c r="E72" s="10" t="str">
        <f>IFERROR(VLOOKUP(A72,Tabula!$A:$O,6,FALSE),"")</f>
        <v>Datu bāzes analītiķis</v>
      </c>
      <c r="F72" s="14" t="str">
        <f>IF(IFERROR(VLOOKUP($A72,Tabula!$A:$O,7,FALSE),"")=0,"",IFERROR(VLOOKUP($A72,Tabula!$A:$O,7,FALSE),""))</f>
        <v/>
      </c>
      <c r="G72" s="10" t="str">
        <f>IFERROR(VLOOKUP(A72,Tabula!$A:$O,8,FALSE),"")</f>
        <v>Lūse – Grīnberga Rita</v>
      </c>
      <c r="H72" s="10" t="str">
        <f>IFERROR(VLOOKUP(A72,Tabula!$A:$O,9,FALSE),"")</f>
        <v>Rita.Luse-Grinberga@riga.lv</v>
      </c>
      <c r="I72" s="13">
        <f>IF(IFERROR(VLOOKUP($A72,Tabula!$A:$O,10,FALSE),"")=0,"",IFERROR(VLOOKUP($A72,Tabula!$A:$O,10,FALSE),""))</f>
        <v>67026682</v>
      </c>
      <c r="J72" s="27" t="str">
        <f>IF(IFERROR(VLOOKUP($A72,Tabula!$A:$O,11,FALSE),"")=0,"",IFERROR(VLOOKUP($A72,Tabula!$A:$O,11,FALSE),""))</f>
        <v/>
      </c>
      <c r="K72" s="27" t="str">
        <f>IF(IFERROR(VLOOKUP($A72,Tabula!$A:$O,12,FALSE),"")=0,"",IFERROR(VLOOKUP($A72,Tabula!$A:$O,12,FALSE),""))</f>
        <v/>
      </c>
      <c r="L72" s="27" t="str">
        <f>IF(IFERROR(VLOOKUP($A72,Tabula!$A:$O,13,FALSE),"")=0,"",IFERROR(VLOOKUP($A72,Tabula!$A:$O,13,FALSE),""))</f>
        <v/>
      </c>
      <c r="M72" s="27" t="str">
        <f>IF(IFERROR(VLOOKUP($A72,Tabula!$A:$O,14,FALSE),"")=0,"",IFERROR(VLOOKUP($A72,Tabula!$A:$O,14,FALSE),""))</f>
        <v/>
      </c>
      <c r="N72" s="27" t="str">
        <f>IF(IFERROR(VLOOKUP($A72,Tabula!$A:$O,15,FALSE),"")=0,"",IFERROR(VLOOKUP($A72,Tabula!$A:$O,15,FALSE),""))</f>
        <v/>
      </c>
    </row>
    <row r="73" spans="1:14" s="1" customFormat="1" ht="42" customHeight="1" x14ac:dyDescent="0.3">
      <c r="A73" s="2">
        <v>68</v>
      </c>
      <c r="B73" s="10" t="str">
        <f>IFERROR(VLOOKUP(A73,Tabula!$A:$O,3,FALSE),"")</f>
        <v>Finanšu plānošanas un uzskaites nodaļas Datu apstrādes sektors</v>
      </c>
      <c r="C73" s="10" t="str">
        <f>IFERROR(VLOOKUP(A73,Tabula!$A:$O,4,FALSE),"")</f>
        <v xml:space="preserve">Eduarda Smiļģa iela 46 </v>
      </c>
      <c r="D73" s="13">
        <f>IF(IFERROR(VLOOKUP($A73,Tabula!$A:$O,5,FALSE),"")=0,"",IFERROR(VLOOKUP($A73,Tabula!$A:$O,5,FALSE),""))</f>
        <v>205</v>
      </c>
      <c r="E73" s="10" t="str">
        <f>IFERROR(VLOOKUP(A73,Tabula!$A:$O,6,FALSE),"")</f>
        <v>Datu bāzes analītiķis</v>
      </c>
      <c r="F73" s="14" t="str">
        <f>IF(IFERROR(VLOOKUP($A73,Tabula!$A:$O,7,FALSE),"")=0,"",IFERROR(VLOOKUP($A73,Tabula!$A:$O,7,FALSE),""))</f>
        <v/>
      </c>
      <c r="G73" s="10" t="str">
        <f>IFERROR(VLOOKUP(A73,Tabula!$A:$O,8,FALSE),"")</f>
        <v>Pomeranceva Irēna</v>
      </c>
      <c r="H73" s="10" t="str">
        <f>IFERROR(VLOOKUP(A73,Tabula!$A:$O,9,FALSE),"")</f>
        <v>Irena.Pomeranceva@riga.lv</v>
      </c>
      <c r="I73" s="13">
        <f>IF(IFERROR(VLOOKUP($A73,Tabula!$A:$O,10,FALSE),"")=0,"",IFERROR(VLOOKUP($A73,Tabula!$A:$O,10,FALSE),""))</f>
        <v>67012259</v>
      </c>
      <c r="J73" s="27" t="str">
        <f>IF(IFERROR(VLOOKUP($A73,Tabula!$A:$O,11,FALSE),"")=0,"",IFERROR(VLOOKUP($A73,Tabula!$A:$O,11,FALSE),""))</f>
        <v/>
      </c>
      <c r="K73" s="27" t="str">
        <f>IF(IFERROR(VLOOKUP($A73,Tabula!$A:$O,12,FALSE),"")=0,"",IFERROR(VLOOKUP($A73,Tabula!$A:$O,12,FALSE),""))</f>
        <v/>
      </c>
      <c r="L73" s="27" t="str">
        <f>IF(IFERROR(VLOOKUP($A73,Tabula!$A:$O,13,FALSE),"")=0,"",IFERROR(VLOOKUP($A73,Tabula!$A:$O,13,FALSE),""))</f>
        <v/>
      </c>
      <c r="M73" s="27" t="str">
        <f>IF(IFERROR(VLOOKUP($A73,Tabula!$A:$O,14,FALSE),"")=0,"",IFERROR(VLOOKUP($A73,Tabula!$A:$O,14,FALSE),""))</f>
        <v/>
      </c>
      <c r="N73" s="27" t="str">
        <f>IF(IFERROR(VLOOKUP($A73,Tabula!$A:$O,15,FALSE),"")=0,"",IFERROR(VLOOKUP($A73,Tabula!$A:$O,15,FALSE),""))</f>
        <v/>
      </c>
    </row>
    <row r="74" spans="1:14" s="1" customFormat="1" ht="42" customHeight="1" x14ac:dyDescent="0.3">
      <c r="A74" s="2">
        <v>69</v>
      </c>
      <c r="B74" s="10" t="str">
        <f>IFERROR(VLOOKUP(A74,Tabula!$A:$O,3,FALSE),"")</f>
        <v>Finanšu plānošanas un uzskaites nodaļas Datu apstrādes sektors</v>
      </c>
      <c r="C74" s="10" t="str">
        <f>IFERROR(VLOOKUP(A74,Tabula!$A:$O,4,FALSE),"")</f>
        <v>Vidrižu ielu 1A</v>
      </c>
      <c r="D74" s="13">
        <f>IF(IFERROR(VLOOKUP($A74,Tabula!$A:$O,5,FALSE),"")=0,"",IFERROR(VLOOKUP($A74,Tabula!$A:$O,5,FALSE),""))</f>
        <v>304</v>
      </c>
      <c r="E74" s="10" t="str">
        <f>IFERROR(VLOOKUP(A74,Tabula!$A:$O,6,FALSE),"")</f>
        <v>Datu bāzes analītiķis</v>
      </c>
      <c r="F74" s="14" t="str">
        <f>IF(IFERROR(VLOOKUP($A74,Tabula!$A:$O,7,FALSE),"")=0,"",IFERROR(VLOOKUP($A74,Tabula!$A:$O,7,FALSE),""))</f>
        <v/>
      </c>
      <c r="G74" s="10" t="str">
        <f>IFERROR(VLOOKUP(A74,Tabula!$A:$O,8,FALSE),"")</f>
        <v>Skribāns Staņislavs</v>
      </c>
      <c r="H74" s="10" t="str">
        <f>IFERROR(VLOOKUP(A74,Tabula!$A:$O,9,FALSE),"")</f>
        <v>stanislavs.skribans@riga.lv</v>
      </c>
      <c r="I74" s="13">
        <f>IF(IFERROR(VLOOKUP($A74,Tabula!$A:$O,10,FALSE),"")=0,"",IFERROR(VLOOKUP($A74,Tabula!$A:$O,10,FALSE),""))</f>
        <v>67105071</v>
      </c>
      <c r="J74" s="27" t="str">
        <f>IF(IFERROR(VLOOKUP($A74,Tabula!$A:$O,11,FALSE),"")=0,"",IFERROR(VLOOKUP($A74,Tabula!$A:$O,11,FALSE),""))</f>
        <v/>
      </c>
      <c r="K74" s="27" t="str">
        <f>IF(IFERROR(VLOOKUP($A74,Tabula!$A:$O,12,FALSE),"")=0,"",IFERROR(VLOOKUP($A74,Tabula!$A:$O,12,FALSE),""))</f>
        <v/>
      </c>
      <c r="L74" s="27" t="str">
        <f>IF(IFERROR(VLOOKUP($A74,Tabula!$A:$O,13,FALSE),"")=0,"",IFERROR(VLOOKUP($A74,Tabula!$A:$O,13,FALSE),""))</f>
        <v/>
      </c>
      <c r="M74" s="27" t="str">
        <f>IF(IFERROR(VLOOKUP($A74,Tabula!$A:$O,14,FALSE),"")=0,"",IFERROR(VLOOKUP($A74,Tabula!$A:$O,14,FALSE),""))</f>
        <v/>
      </c>
      <c r="N74" s="27" t="str">
        <f>IF(IFERROR(VLOOKUP($A74,Tabula!$A:$O,15,FALSE),"")=0,"",IFERROR(VLOOKUP($A74,Tabula!$A:$O,15,FALSE),""))</f>
        <v/>
      </c>
    </row>
    <row r="75" spans="1:14" s="1" customFormat="1" ht="42" customHeight="1" x14ac:dyDescent="0.3">
      <c r="A75" s="2">
        <v>70</v>
      </c>
      <c r="B75" s="10" t="str">
        <f>IFERROR(VLOOKUP(A75,Tabula!$A:$O,3,FALSE),"")</f>
        <v>Finanšu plānošanas un uzskaites nodaļas Datu apstrādes sektors</v>
      </c>
      <c r="C75" s="10" t="str">
        <f>IFERROR(VLOOKUP(A75,Tabula!$A:$O,4,FALSE),"")</f>
        <v xml:space="preserve">Baldones iela 2 </v>
      </c>
      <c r="D75" s="13">
        <f>IF(IFERROR(VLOOKUP($A75,Tabula!$A:$O,5,FALSE),"")=0,"",IFERROR(VLOOKUP($A75,Tabula!$A:$O,5,FALSE),""))</f>
        <v>316</v>
      </c>
      <c r="E75" s="10" t="str">
        <f>IFERROR(VLOOKUP(A75,Tabula!$A:$O,6,FALSE),"")</f>
        <v>Datu bāzes analītiķis</v>
      </c>
      <c r="F75" s="14" t="str">
        <f>IF(IFERROR(VLOOKUP($A75,Tabula!$A:$O,7,FALSE),"")=0,"",IFERROR(VLOOKUP($A75,Tabula!$A:$O,7,FALSE),""))</f>
        <v/>
      </c>
      <c r="G75" s="10" t="str">
        <f>IFERROR(VLOOKUP(A75,Tabula!$A:$O,8,FALSE),"")</f>
        <v>Suhanovskis Andis</v>
      </c>
      <c r="H75" s="10" t="str">
        <f>IFERROR(VLOOKUP(A75,Tabula!$A:$O,9,FALSE),"")</f>
        <v>Andis.Suhanovskis@riga.lv</v>
      </c>
      <c r="I75" s="13">
        <f>IF(IFERROR(VLOOKUP($A75,Tabula!$A:$O,10,FALSE),"")=0,"",IFERROR(VLOOKUP($A75,Tabula!$A:$O,10,FALSE),""))</f>
        <v>67105697</v>
      </c>
      <c r="J75" s="27" t="str">
        <f>IF(IFERROR(VLOOKUP($A75,Tabula!$A:$O,11,FALSE),"")=0,"",IFERROR(VLOOKUP($A75,Tabula!$A:$O,11,FALSE),""))</f>
        <v/>
      </c>
      <c r="K75" s="27" t="str">
        <f>IF(IFERROR(VLOOKUP($A75,Tabula!$A:$O,12,FALSE),"")=0,"",IFERROR(VLOOKUP($A75,Tabula!$A:$O,12,FALSE),""))</f>
        <v/>
      </c>
      <c r="L75" s="27" t="str">
        <f>IF(IFERROR(VLOOKUP($A75,Tabula!$A:$O,13,FALSE),"")=0,"",IFERROR(VLOOKUP($A75,Tabula!$A:$O,13,FALSE),""))</f>
        <v/>
      </c>
      <c r="M75" s="27" t="str">
        <f>IF(IFERROR(VLOOKUP($A75,Tabula!$A:$O,14,FALSE),"")=0,"",IFERROR(VLOOKUP($A75,Tabula!$A:$O,14,FALSE),""))</f>
        <v/>
      </c>
      <c r="N75" s="27" t="str">
        <f>IF(IFERROR(VLOOKUP($A75,Tabula!$A:$O,15,FALSE),"")=0,"",IFERROR(VLOOKUP($A75,Tabula!$A:$O,15,FALSE),""))</f>
        <v/>
      </c>
    </row>
    <row r="76" spans="1:14" s="1" customFormat="1" ht="42" customHeight="1" x14ac:dyDescent="0.3">
      <c r="A76" s="2">
        <v>71</v>
      </c>
      <c r="B76" s="10" t="str">
        <f>IFERROR(VLOOKUP(A76,Tabula!$A:$O,3,FALSE),"")</f>
        <v>Finanšu plānošanas un uzskaites nodaļas Datu apstrādes sektors</v>
      </c>
      <c r="C76" s="10" t="str">
        <f>IFERROR(VLOOKUP(A76,Tabula!$A:$O,4,FALSE),"")</f>
        <v xml:space="preserve">Avotu iela 31 k-2 </v>
      </c>
      <c r="D76" s="13">
        <f>IF(IFERROR(VLOOKUP($A76,Tabula!$A:$O,5,FALSE),"")=0,"",IFERROR(VLOOKUP($A76,Tabula!$A:$O,5,FALSE),""))</f>
        <v>207</v>
      </c>
      <c r="E76" s="10" t="str">
        <f>IFERROR(VLOOKUP(A76,Tabula!$A:$O,6,FALSE),"")</f>
        <v>Datu bāzes analītiķis</v>
      </c>
      <c r="F76" s="14" t="str">
        <f>IF(IFERROR(VLOOKUP($A76,Tabula!$A:$O,7,FALSE),"")=0,"",IFERROR(VLOOKUP($A76,Tabula!$A:$O,7,FALSE),""))</f>
        <v/>
      </c>
      <c r="G76" s="10">
        <f>IFERROR(VLOOKUP(A76,Tabula!$A:$O,8,FALSE),"")</f>
        <v>0</v>
      </c>
      <c r="H76" s="10">
        <f>IFERROR(VLOOKUP(A76,Tabula!$A:$O,9,FALSE),"")</f>
        <v>0</v>
      </c>
      <c r="I76" s="13">
        <f>IF(IFERROR(VLOOKUP($A76,Tabula!$A:$O,10,FALSE),"")=0,"",IFERROR(VLOOKUP($A76,Tabula!$A:$O,10,FALSE),""))</f>
        <v>67012366</v>
      </c>
      <c r="J76" s="27" t="str">
        <f>IF(IFERROR(VLOOKUP($A76,Tabula!$A:$O,11,FALSE),"")=0,"",IFERROR(VLOOKUP($A76,Tabula!$A:$O,11,FALSE),""))</f>
        <v/>
      </c>
      <c r="K76" s="27" t="str">
        <f>IF(IFERROR(VLOOKUP($A76,Tabula!$A:$O,12,FALSE),"")=0,"",IFERROR(VLOOKUP($A76,Tabula!$A:$O,12,FALSE),""))</f>
        <v/>
      </c>
      <c r="L76" s="27" t="str">
        <f>IF(IFERROR(VLOOKUP($A76,Tabula!$A:$O,13,FALSE),"")=0,"",IFERROR(VLOOKUP($A76,Tabula!$A:$O,13,FALSE),""))</f>
        <v/>
      </c>
      <c r="M76" s="27" t="str">
        <f>IF(IFERROR(VLOOKUP($A76,Tabula!$A:$O,14,FALSE),"")=0,"",IFERROR(VLOOKUP($A76,Tabula!$A:$O,14,FALSE),""))</f>
        <v/>
      </c>
      <c r="N76" s="27" t="str">
        <f>IF(IFERROR(VLOOKUP($A76,Tabula!$A:$O,15,FALSE),"")=0,"",IFERROR(VLOOKUP($A76,Tabula!$A:$O,15,FALSE),""))</f>
        <v/>
      </c>
    </row>
    <row r="77" spans="1:14" s="1" customFormat="1" ht="42" customHeight="1" x14ac:dyDescent="0.3">
      <c r="A77" s="2">
        <v>72</v>
      </c>
      <c r="B77" s="10" t="str">
        <f>IFERROR(VLOOKUP(A77,Tabula!$A:$O,3,FALSE),"")</f>
        <v>Finanšu plānošanas un uzskaites nodaļas Datu apstrādes sektors</v>
      </c>
      <c r="C77" s="10" t="str">
        <f>IFERROR(VLOOKUP(A77,Tabula!$A:$O,4,FALSE),"")</f>
        <v xml:space="preserve">Vidrižu iela 1A </v>
      </c>
      <c r="D77" s="13">
        <f>IF(IFERROR(VLOOKUP($A77,Tabula!$A:$O,5,FALSE),"")=0,"",IFERROR(VLOOKUP($A77,Tabula!$A:$O,5,FALSE),""))</f>
        <v>306</v>
      </c>
      <c r="E77" s="10" t="str">
        <f>IFERROR(VLOOKUP(A77,Tabula!$A:$O,6,FALSE),"")</f>
        <v>Datu apstrādes sektora vadītājs</v>
      </c>
      <c r="F77" s="14" t="str">
        <f>IF(IFERROR(VLOOKUP($A77,Tabula!$A:$O,7,FALSE),"")=0,"",IFERROR(VLOOKUP($A77,Tabula!$A:$O,7,FALSE),""))</f>
        <v/>
      </c>
      <c r="G77" s="10" t="str">
        <f>IFERROR(VLOOKUP(A77,Tabula!$A:$O,8,FALSE),"")</f>
        <v>Jakušins Henrijs</v>
      </c>
      <c r="H77" s="10" t="str">
        <f>IFERROR(VLOOKUP(A77,Tabula!$A:$O,9,FALSE),"")</f>
        <v>Henrijs.Jakusins@riga.lv</v>
      </c>
      <c r="I77" s="13">
        <f>IF(IFERROR(VLOOKUP($A77,Tabula!$A:$O,10,FALSE),"")=0,"",IFERROR(VLOOKUP($A77,Tabula!$A:$O,10,FALSE),""))</f>
        <v>67105349</v>
      </c>
      <c r="J77" s="27" t="str">
        <f>IF(IFERROR(VLOOKUP($A77,Tabula!$A:$O,11,FALSE),"")=0,"",IFERROR(VLOOKUP($A77,Tabula!$A:$O,11,FALSE),""))</f>
        <v/>
      </c>
      <c r="K77" s="27" t="str">
        <f>IF(IFERROR(VLOOKUP($A77,Tabula!$A:$O,12,FALSE),"")=0,"",IFERROR(VLOOKUP($A77,Tabula!$A:$O,12,FALSE),""))</f>
        <v/>
      </c>
      <c r="L77" s="27" t="str">
        <f>IF(IFERROR(VLOOKUP($A77,Tabula!$A:$O,13,FALSE),"")=0,"",IFERROR(VLOOKUP($A77,Tabula!$A:$O,13,FALSE),""))</f>
        <v/>
      </c>
      <c r="M77" s="27" t="str">
        <f>IF(IFERROR(VLOOKUP($A77,Tabula!$A:$O,14,FALSE),"")=0,"",IFERROR(VLOOKUP($A77,Tabula!$A:$O,14,FALSE),""))</f>
        <v/>
      </c>
      <c r="N77" s="27" t="str">
        <f>IF(IFERROR(VLOOKUP($A77,Tabula!$A:$O,15,FALSE),"")=0,"",IFERROR(VLOOKUP($A77,Tabula!$A:$O,15,FALSE),""))</f>
        <v/>
      </c>
    </row>
    <row r="78" spans="1:14" s="1" customFormat="1" ht="42" customHeight="1" x14ac:dyDescent="0.3">
      <c r="A78" s="2">
        <v>73</v>
      </c>
      <c r="B78" s="10" t="str">
        <f>IFERROR(VLOOKUP(A78,Tabula!$A:$O,3,FALSE),"")</f>
        <v>Latgales rajona nodaļa</v>
      </c>
      <c r="C78" s="10" t="str">
        <f>IFERROR(VLOOKUP(A78,Tabula!$A:$O,4,FALSE),"")</f>
        <v xml:space="preserve">Avotu iela 31 k-2 </v>
      </c>
      <c r="D78" s="13">
        <f>IF(IFERROR(VLOOKUP($A78,Tabula!$A:$O,5,FALSE),"")=0,"",IFERROR(VLOOKUP($A78,Tabula!$A:$O,5,FALSE),""))</f>
        <v>210</v>
      </c>
      <c r="E78" s="10" t="str">
        <f>IFERROR(VLOOKUP(A78,Tabula!$A:$O,6,FALSE),"")</f>
        <v>Referents</v>
      </c>
      <c r="F78" s="14" t="str">
        <f>IF(IFERROR(VLOOKUP($A78,Tabula!$A:$O,7,FALSE),"")=0,"",IFERROR(VLOOKUP($A78,Tabula!$A:$O,7,FALSE),""))</f>
        <v/>
      </c>
      <c r="G78" s="10" t="str">
        <f>IFERROR(VLOOKUP(A78,Tabula!$A:$O,8,FALSE),"")</f>
        <v>Veļičko Santa</v>
      </c>
      <c r="H78" s="10" t="str">
        <f>IFERROR(VLOOKUP(A78,Tabula!$A:$O,9,FALSE),"")</f>
        <v>santa.velicko@riga.lv</v>
      </c>
      <c r="I78" s="13">
        <f>IF(IFERROR(VLOOKUP($A78,Tabula!$A:$O,10,FALSE),"")=0,"",IFERROR(VLOOKUP($A78,Tabula!$A:$O,10,FALSE),""))</f>
        <v>67037677</v>
      </c>
      <c r="J78" s="27" t="str">
        <f>IF(IFERROR(VLOOKUP($A78,Tabula!$A:$O,11,FALSE),"")=0,"",IFERROR(VLOOKUP($A78,Tabula!$A:$O,11,FALSE),""))</f>
        <v/>
      </c>
      <c r="K78" s="27" t="str">
        <f>IF(IFERROR(VLOOKUP($A78,Tabula!$A:$O,12,FALSE),"")=0,"",IFERROR(VLOOKUP($A78,Tabula!$A:$O,12,FALSE),""))</f>
        <v/>
      </c>
      <c r="L78" s="27" t="str">
        <f>IF(IFERROR(VLOOKUP($A78,Tabula!$A:$O,13,FALSE),"")=0,"",IFERROR(VLOOKUP($A78,Tabula!$A:$O,13,FALSE),""))</f>
        <v/>
      </c>
      <c r="M78" s="27" t="str">
        <f>IF(IFERROR(VLOOKUP($A78,Tabula!$A:$O,14,FALSE),"")=0,"",IFERROR(VLOOKUP($A78,Tabula!$A:$O,14,FALSE),""))</f>
        <v/>
      </c>
      <c r="N78" s="27" t="str">
        <f>IF(IFERROR(VLOOKUP($A78,Tabula!$A:$O,15,FALSE),"")=0,"",IFERROR(VLOOKUP($A78,Tabula!$A:$O,15,FALSE),""))</f>
        <v/>
      </c>
    </row>
    <row r="79" spans="1:14" s="1" customFormat="1" ht="42" customHeight="1" x14ac:dyDescent="0.3">
      <c r="A79" s="2">
        <v>74</v>
      </c>
      <c r="B79" s="10" t="str">
        <f>IFERROR(VLOOKUP(A79,Tabula!$A:$O,3,FALSE),"")</f>
        <v>Latgales rajona nodaļa</v>
      </c>
      <c r="C79" s="10" t="str">
        <f>IFERROR(VLOOKUP(A79,Tabula!$A:$O,4,FALSE),"")</f>
        <v xml:space="preserve">Avotu iela 31 k-2 </v>
      </c>
      <c r="D79" s="13">
        <f>IF(IFERROR(VLOOKUP($A79,Tabula!$A:$O,5,FALSE),"")=0,"",IFERROR(VLOOKUP($A79,Tabula!$A:$O,5,FALSE),""))</f>
        <v>201</v>
      </c>
      <c r="E79" s="10" t="str">
        <f>IFERROR(VLOOKUP(A79,Tabula!$A:$O,6,FALSE),"")</f>
        <v>Nodaļas vadītājs</v>
      </c>
      <c r="F79" s="14" t="str">
        <f>IF(IFERROR(VLOOKUP($A79,Tabula!$A:$O,7,FALSE),"")=0,"",IFERROR(VLOOKUP($A79,Tabula!$A:$O,7,FALSE),""))</f>
        <v/>
      </c>
      <c r="G79" s="10" t="str">
        <f>IFERROR(VLOOKUP(A79,Tabula!$A:$O,8,FALSE),"")</f>
        <v>Gaile Laimdota</v>
      </c>
      <c r="H79" s="10" t="str">
        <f>IFERROR(VLOOKUP(A79,Tabula!$A:$O,9,FALSE),"")</f>
        <v>Laimdota.Gaile@riga.lv</v>
      </c>
      <c r="I79" s="13">
        <f>IF(IFERROR(VLOOKUP($A79,Tabula!$A:$O,10,FALSE),"")=0,"",IFERROR(VLOOKUP($A79,Tabula!$A:$O,10,FALSE),""))</f>
        <v>67037670</v>
      </c>
      <c r="J79" s="27" t="str">
        <f>IF(IFERROR(VLOOKUP($A79,Tabula!$A:$O,11,FALSE),"")=0,"",IFERROR(VLOOKUP($A79,Tabula!$A:$O,11,FALSE),""))</f>
        <v>14.00-18.00</v>
      </c>
      <c r="K79" s="27" t="str">
        <f>IF(IFERROR(VLOOKUP($A79,Tabula!$A:$O,12,FALSE),"")=0,"",IFERROR(VLOOKUP($A79,Tabula!$A:$O,12,FALSE),""))</f>
        <v/>
      </c>
      <c r="L79" s="27" t="str">
        <f>IF(IFERROR(VLOOKUP($A79,Tabula!$A:$O,13,FALSE),"")=0,"",IFERROR(VLOOKUP($A79,Tabula!$A:$O,13,FALSE),""))</f>
        <v/>
      </c>
      <c r="M79" s="27" t="str">
        <f>IF(IFERROR(VLOOKUP($A79,Tabula!$A:$O,14,FALSE),"")=0,"",IFERROR(VLOOKUP($A79,Tabula!$A:$O,14,FALSE),""))</f>
        <v/>
      </c>
      <c r="N79" s="27" t="str">
        <f>IF(IFERROR(VLOOKUP($A79,Tabula!$A:$O,15,FALSE),"")=0,"",IFERROR(VLOOKUP($A79,Tabula!$A:$O,15,FALSE),""))</f>
        <v/>
      </c>
    </row>
    <row r="80" spans="1:14" s="1" customFormat="1" ht="42" customHeight="1" x14ac:dyDescent="0.3">
      <c r="A80" s="2">
        <v>75</v>
      </c>
      <c r="B80" s="10" t="str">
        <f>IFERROR(VLOOKUP(A80,Tabula!$A:$O,3,FALSE),"")</f>
        <v>Latgales rajona nodaļa</v>
      </c>
      <c r="C80" s="10" t="str">
        <f>IFERROR(VLOOKUP(A80,Tabula!$A:$O,4,FALSE),"")</f>
        <v xml:space="preserve">Avotu iela 31 k-2 </v>
      </c>
      <c r="D80" s="13">
        <f>IF(IFERROR(VLOOKUP($A80,Tabula!$A:$O,5,FALSE),"")=0,"",IFERROR(VLOOKUP($A80,Tabula!$A:$O,5,FALSE),""))</f>
        <v>207</v>
      </c>
      <c r="E80" s="10" t="str">
        <f>IFERROR(VLOOKUP(A80,Tabula!$A:$O,6,FALSE),"")</f>
        <v>Nodaļas vadītāja palīgs</v>
      </c>
      <c r="F80" s="14" t="str">
        <f>IF(IFERROR(VLOOKUP($A80,Tabula!$A:$O,7,FALSE),"")=0,"",IFERROR(VLOOKUP($A80,Tabula!$A:$O,7,FALSE),""))</f>
        <v/>
      </c>
      <c r="G80" s="10" t="str">
        <f>IFERROR(VLOOKUP(A80,Tabula!$A:$O,8,FALSE),"")</f>
        <v>Kalniņš Uvis</v>
      </c>
      <c r="H80" s="10" t="str">
        <f>IFERROR(VLOOKUP(A80,Tabula!$A:$O,9,FALSE),"")</f>
        <v>Uvis.Kalnins@riga.lv</v>
      </c>
      <c r="I80" s="13">
        <f>IF(IFERROR(VLOOKUP($A80,Tabula!$A:$O,10,FALSE),"")=0,"",IFERROR(VLOOKUP($A80,Tabula!$A:$O,10,FALSE),""))</f>
        <v>67037672</v>
      </c>
      <c r="J80" s="27" t="str">
        <f>IF(IFERROR(VLOOKUP($A80,Tabula!$A:$O,11,FALSE),"")=0,"",IFERROR(VLOOKUP($A80,Tabula!$A:$O,11,FALSE),""))</f>
        <v/>
      </c>
      <c r="K80" s="27" t="str">
        <f>IF(IFERROR(VLOOKUP($A80,Tabula!$A:$O,12,FALSE),"")=0,"",IFERROR(VLOOKUP($A80,Tabula!$A:$O,12,FALSE),""))</f>
        <v/>
      </c>
      <c r="L80" s="27" t="str">
        <f>IF(IFERROR(VLOOKUP($A80,Tabula!$A:$O,13,FALSE),"")=0,"",IFERROR(VLOOKUP($A80,Tabula!$A:$O,13,FALSE),""))</f>
        <v/>
      </c>
      <c r="M80" s="27" t="str">
        <f>IF(IFERROR(VLOOKUP($A80,Tabula!$A:$O,14,FALSE),"")=0,"",IFERROR(VLOOKUP($A80,Tabula!$A:$O,14,FALSE),""))</f>
        <v/>
      </c>
      <c r="N80" s="27" t="str">
        <f>IF(IFERROR(VLOOKUP($A80,Tabula!$A:$O,15,FALSE),"")=0,"",IFERROR(VLOOKUP($A80,Tabula!$A:$O,15,FALSE),""))</f>
        <v/>
      </c>
    </row>
    <row r="81" spans="1:14" s="1" customFormat="1" ht="42" customHeight="1" x14ac:dyDescent="0.3">
      <c r="A81" s="2">
        <v>76</v>
      </c>
      <c r="B81" s="10" t="str">
        <f>IFERROR(VLOOKUP(A81,Tabula!$A:$O,3,FALSE),"")</f>
        <v>Latgales rajona nodaļa</v>
      </c>
      <c r="C81" s="10" t="str">
        <f>IFERROR(VLOOKUP(A81,Tabula!$A:$O,4,FALSE),"")</f>
        <v xml:space="preserve">Avotu iela 31 k-2 </v>
      </c>
      <c r="D81" s="13">
        <f>IF(IFERROR(VLOOKUP($A81,Tabula!$A:$O,5,FALSE),"")=0,"",IFERROR(VLOOKUP($A81,Tabula!$A:$O,5,FALSE),""))</f>
        <v>107</v>
      </c>
      <c r="E81" s="10" t="str">
        <f>IFERROR(VLOOKUP(A81,Tabula!$A:$O,6,FALSE),"")</f>
        <v>Ergoterapeits</v>
      </c>
      <c r="F81" s="14" t="str">
        <f>IF(IFERROR(VLOOKUP($A81,Tabula!$A:$O,7,FALSE),"")=0,"",IFERROR(VLOOKUP($A81,Tabula!$A:$O,7,FALSE),""))</f>
        <v/>
      </c>
      <c r="G81" s="10" t="str">
        <f>IFERROR(VLOOKUP(A81,Tabula!$A:$O,8,FALSE),"")</f>
        <v>Maskaļova Jevgeņija</v>
      </c>
      <c r="H81" s="10" t="str">
        <f>IFERROR(VLOOKUP(A81,Tabula!$A:$O,9,FALSE),"")</f>
        <v>Jevgenija.Maskalova@riga.lv</v>
      </c>
      <c r="I81" s="13">
        <f>IF(IFERROR(VLOOKUP($A81,Tabula!$A:$O,10,FALSE),"")=0,"",IFERROR(VLOOKUP($A81,Tabula!$A:$O,10,FALSE),""))</f>
        <v>67037684</v>
      </c>
      <c r="J81" s="27" t="str">
        <f>IF(IFERROR(VLOOKUP($A81,Tabula!$A:$O,11,FALSE),"")=0,"",IFERROR(VLOOKUP($A81,Tabula!$A:$O,11,FALSE),""))</f>
        <v>13.00-18.00 (rindas kārt.)</v>
      </c>
      <c r="K81" s="27" t="str">
        <f>IF(IFERROR(VLOOKUP($A81,Tabula!$A:$O,12,FALSE),"")=0,"",IFERROR(VLOOKUP($A81,Tabula!$A:$O,12,FALSE),""))</f>
        <v/>
      </c>
      <c r="L81" s="27" t="str">
        <f>IF(IFERROR(VLOOKUP($A81,Tabula!$A:$O,13,FALSE),"")=0,"",IFERROR(VLOOKUP($A81,Tabula!$A:$O,13,FALSE),""))</f>
        <v/>
      </c>
      <c r="M81" s="27" t="str">
        <f>IF(IFERROR(VLOOKUP($A81,Tabula!$A:$O,14,FALSE),"")=0,"",IFERROR(VLOOKUP($A81,Tabula!$A:$O,14,FALSE),""))</f>
        <v>9.00-12.00     13.00-15.00 (rindas kārt.)</v>
      </c>
      <c r="N81" s="27" t="str">
        <f>IF(IFERROR(VLOOKUP($A81,Tabula!$A:$O,15,FALSE),"")=0,"",IFERROR(VLOOKUP($A81,Tabula!$A:$O,15,FALSE),""))</f>
        <v/>
      </c>
    </row>
    <row r="82" spans="1:14" s="1" customFormat="1" ht="42" customHeight="1" x14ac:dyDescent="0.3">
      <c r="A82" s="2">
        <v>77</v>
      </c>
      <c r="B82" s="10" t="str">
        <f>IFERROR(VLOOKUP(A82,Tabula!$A:$O,3,FALSE),"")</f>
        <v>Latgales rajona nodaļa</v>
      </c>
      <c r="C82" s="10" t="str">
        <f>IFERROR(VLOOKUP(A82,Tabula!$A:$O,4,FALSE),"")</f>
        <v xml:space="preserve">Avotu iela 31 k-2 </v>
      </c>
      <c r="D82" s="13">
        <f>IF(IFERROR(VLOOKUP($A82,Tabula!$A:$O,5,FALSE),"")=0,"",IFERROR(VLOOKUP($A82,Tabula!$A:$O,5,FALSE),""))</f>
        <v>107</v>
      </c>
      <c r="E82" s="10" t="str">
        <f>IFERROR(VLOOKUP(A82,Tabula!$A:$O,6,FALSE),"")</f>
        <v>Ergoterapeits</v>
      </c>
      <c r="F82" s="14" t="str">
        <f>IF(IFERROR(VLOOKUP($A82,Tabula!$A:$O,7,FALSE),"")=0,"",IFERROR(VLOOKUP($A82,Tabula!$A:$O,7,FALSE),""))</f>
        <v/>
      </c>
      <c r="G82" s="10">
        <f>IFERROR(VLOOKUP(A82,Tabula!$A:$O,8,FALSE),"")</f>
        <v>0</v>
      </c>
      <c r="H82" s="10">
        <f>IFERROR(VLOOKUP(A82,Tabula!$A:$O,9,FALSE),"")</f>
        <v>0</v>
      </c>
      <c r="I82" s="13">
        <f>IF(IFERROR(VLOOKUP($A82,Tabula!$A:$O,10,FALSE),"")=0,"",IFERROR(VLOOKUP($A82,Tabula!$A:$O,10,FALSE),""))</f>
        <v>67012198</v>
      </c>
      <c r="J82" s="27" t="str">
        <f>IF(IFERROR(VLOOKUP($A82,Tabula!$A:$O,11,FALSE),"")=0,"",IFERROR(VLOOKUP($A82,Tabula!$A:$O,11,FALSE),""))</f>
        <v>13.00-18.00 (rindas kārt.)</v>
      </c>
      <c r="K82" s="27" t="str">
        <f>IF(IFERROR(VLOOKUP($A82,Tabula!$A:$O,12,FALSE),"")=0,"",IFERROR(VLOOKUP($A82,Tabula!$A:$O,12,FALSE),""))</f>
        <v/>
      </c>
      <c r="L82" s="27" t="str">
        <f>IF(IFERROR(VLOOKUP($A82,Tabula!$A:$O,13,FALSE),"")=0,"",IFERROR(VLOOKUP($A82,Tabula!$A:$O,13,FALSE),""))</f>
        <v/>
      </c>
      <c r="M82" s="27" t="str">
        <f>IF(IFERROR(VLOOKUP($A82,Tabula!$A:$O,14,FALSE),"")=0,"",IFERROR(VLOOKUP($A82,Tabula!$A:$O,14,FALSE),""))</f>
        <v>9.00-12.00     13.00-15.00 (rindas kārt.)</v>
      </c>
      <c r="N82" s="27" t="str">
        <f>IF(IFERROR(VLOOKUP($A82,Tabula!$A:$O,15,FALSE),"")=0,"",IFERROR(VLOOKUP($A82,Tabula!$A:$O,15,FALSE),""))</f>
        <v/>
      </c>
    </row>
    <row r="83" spans="1:14" s="1" customFormat="1" ht="83.25" customHeight="1" x14ac:dyDescent="0.3">
      <c r="A83" s="2">
        <v>78</v>
      </c>
      <c r="B83" s="10" t="str">
        <f>IFERROR(VLOOKUP(A83,Tabula!$A:$O,3,FALSE),"")</f>
        <v>Latgales rajona nodaļas Teritoriālais centrs "Avoti"</v>
      </c>
      <c r="C83" s="10" t="str">
        <f>IFERROR(VLOOKUP(A83,Tabula!$A:$O,4,FALSE),"")</f>
        <v xml:space="preserve">Avotu iela 31 k-2 </v>
      </c>
      <c r="D83" s="13">
        <f>IF(IFERROR(VLOOKUP($A83,Tabula!$A:$O,5,FALSE),"")=0,"",IFERROR(VLOOKUP($A83,Tabula!$A:$O,5,FALSE),""))</f>
        <v>206</v>
      </c>
      <c r="E83" s="10" t="str">
        <f>IFERROR(VLOOKUP(A83,Tabula!$A:$O,6,FALSE),"")</f>
        <v>Teritoriālā centra vadītājs</v>
      </c>
      <c r="F83" s="14" t="str">
        <f>IF(IFERROR(VLOOKUP($A83,Tabula!$A:$O,7,FALSE),"")=0,"",IFERROR(VLOOKUP($A83,Tabula!$A:$O,7,FALSE),""))</f>
        <v/>
      </c>
      <c r="G83" s="10" t="str">
        <f>IFERROR(VLOOKUP(A83,Tabula!$A:$O,8,FALSE),"")</f>
        <v>Grigorcēviča Dace</v>
      </c>
      <c r="H83" s="10" t="str">
        <f>IFERROR(VLOOKUP(A83,Tabula!$A:$O,9,FALSE),"")</f>
        <v>Dace.Grigorcevica@riga.lv</v>
      </c>
      <c r="I83" s="13">
        <f>IF(IFERROR(VLOOKUP($A83,Tabula!$A:$O,10,FALSE),"")=0,"",IFERROR(VLOOKUP($A83,Tabula!$A:$O,10,FALSE),""))</f>
        <v>67037679</v>
      </c>
      <c r="J83" s="27" t="str">
        <f>IF(IFERROR(VLOOKUP($A83,Tabula!$A:$O,11,FALSE),"")=0,"",IFERROR(VLOOKUP($A83,Tabula!$A:$O,11,FALSE),""))</f>
        <v>13.00-18.00 (iepr.pier.)</v>
      </c>
      <c r="K83" s="27" t="str">
        <f>IF(IFERROR(VLOOKUP($A83,Tabula!$A:$O,12,FALSE),"")=0,"",IFERROR(VLOOKUP($A83,Tabula!$A:$O,12,FALSE),""))</f>
        <v/>
      </c>
      <c r="L83" s="27" t="str">
        <f>IF(IFERROR(VLOOKUP($A83,Tabula!$A:$O,13,FALSE),"")=0,"",IFERROR(VLOOKUP($A83,Tabula!$A:$O,13,FALSE),""))</f>
        <v/>
      </c>
      <c r="M83" s="27" t="str">
        <f>IF(IFERROR(VLOOKUP($A83,Tabula!$A:$O,14,FALSE),"")=0,"",IFERROR(VLOOKUP($A83,Tabula!$A:$O,14,FALSE),""))</f>
        <v/>
      </c>
      <c r="N83" s="27" t="str">
        <f>IF(IFERROR(VLOOKUP($A83,Tabula!$A:$O,15,FALSE),"")=0,"",IFERROR(VLOOKUP($A83,Tabula!$A:$O,15,FALSE),""))</f>
        <v/>
      </c>
    </row>
    <row r="84" spans="1:14" s="1" customFormat="1" ht="84.75" customHeight="1" x14ac:dyDescent="0.3">
      <c r="A84" s="2">
        <v>79</v>
      </c>
      <c r="B84" s="10" t="str">
        <f>IFERROR(VLOOKUP(A84,Tabula!$A:$O,3,FALSE),"")</f>
        <v>Latgales rajona nodaļas Teritoriālais centrs "Avoti"</v>
      </c>
      <c r="C84" s="10" t="str">
        <f>IFERROR(VLOOKUP(A84,Tabula!$A:$O,4,FALSE),"")</f>
        <v xml:space="preserve">Avotu iela 31 k-2 </v>
      </c>
      <c r="D84" s="13">
        <f>IF(IFERROR(VLOOKUP($A84,Tabula!$A:$O,5,FALSE),"")=0,"",IFERROR(VLOOKUP($A84,Tabula!$A:$O,5,FALSE),""))</f>
        <v>106</v>
      </c>
      <c r="E84" s="10" t="str">
        <f>IFERROR(VLOOKUP(A84,Tabula!$A:$O,6,FALSE),"")</f>
        <v>Sociālās palīdzības organizators dzīves apstākļu novērtēšanai klientu dzīvesvietā</v>
      </c>
      <c r="F84" s="14" t="str">
        <f>IF(IFERROR(VLOOKUP($A84,Tabula!$A:$O,7,FALSE),"")=0,"",IFERROR(VLOOKUP($A84,Tabula!$A:$O,7,FALSE),""))</f>
        <v>Sociālās palīdzības joma</v>
      </c>
      <c r="G84" s="10">
        <f>IFERROR(VLOOKUP(A84,Tabula!$A:$O,8,FALSE),"")</f>
        <v>0</v>
      </c>
      <c r="H84" s="10">
        <f>IFERROR(VLOOKUP(A84,Tabula!$A:$O,9,FALSE),"")</f>
        <v>0</v>
      </c>
      <c r="I84" s="13">
        <f>IF(IFERROR(VLOOKUP($A84,Tabula!$A:$O,10,FALSE),"")=0,"",IFERROR(VLOOKUP($A84,Tabula!$A:$O,10,FALSE),""))</f>
        <v>20021869</v>
      </c>
      <c r="J84" s="27" t="str">
        <f>IF(IFERROR(VLOOKUP($A84,Tabula!$A:$O,11,FALSE),"")=0,"",IFERROR(VLOOKUP($A84,Tabula!$A:$O,11,FALSE),""))</f>
        <v>9.00-18.00 (iepr.pier.)</v>
      </c>
      <c r="K84" s="27" t="str">
        <f>IF(IFERROR(VLOOKUP($A84,Tabula!$A:$O,12,FALSE),"")=0,"",IFERROR(VLOOKUP($A84,Tabula!$A:$O,12,FALSE),""))</f>
        <v>9.00-16.30 (iepr.pier.)</v>
      </c>
      <c r="L84" s="27" t="str">
        <f>IF(IFERROR(VLOOKUP($A84,Tabula!$A:$O,13,FALSE),"")=0,"",IFERROR(VLOOKUP($A84,Tabula!$A:$O,13,FALSE),""))</f>
        <v>9.00-16.30 (iepr.pier.)</v>
      </c>
      <c r="M84" s="27" t="str">
        <f>IF(IFERROR(VLOOKUP($A84,Tabula!$A:$O,14,FALSE),"")=0,"",IFERROR(VLOOKUP($A84,Tabula!$A:$O,14,FALSE),""))</f>
        <v>9.00-16.30 (iepr.pier.)</v>
      </c>
      <c r="N84" s="27" t="str">
        <f>IF(IFERROR(VLOOKUP($A84,Tabula!$A:$O,15,FALSE),"")=0,"",IFERROR(VLOOKUP($A84,Tabula!$A:$O,15,FALSE),""))</f>
        <v>9.00-14.00 (Apkalpo aprūpes mājās pakalpojuma sniedzēja darbiniekus)</v>
      </c>
    </row>
    <row r="85" spans="1:14" s="1" customFormat="1" ht="81.75" customHeight="1" x14ac:dyDescent="0.3">
      <c r="A85" s="2">
        <v>80</v>
      </c>
      <c r="B85" s="10" t="str">
        <f>IFERROR(VLOOKUP(A85,Tabula!$A:$O,3,FALSE),"")</f>
        <v>Latgales rajona nodaļas Teritoriālais centrs "Avoti"</v>
      </c>
      <c r="C85" s="10" t="str">
        <f>IFERROR(VLOOKUP(A85,Tabula!$A:$O,4,FALSE),"")</f>
        <v xml:space="preserve">Avotu iela 31 k-2 </v>
      </c>
      <c r="D85" s="13">
        <f>IF(IFERROR(VLOOKUP($A85,Tabula!$A:$O,5,FALSE),"")=0,"",IFERROR(VLOOKUP($A85,Tabula!$A:$O,5,FALSE),""))</f>
        <v>205</v>
      </c>
      <c r="E85" s="10" t="str">
        <f>IFERROR(VLOOKUP(A85,Tabula!$A:$O,6,FALSE),"")</f>
        <v>Sociālais darbinieks darbā ar ģimeni un bērniem</v>
      </c>
      <c r="F85" s="14" t="str">
        <f>IF(IFERROR(VLOOKUP($A85,Tabula!$A:$O,7,FALSE),"")=0,"",IFERROR(VLOOKUP($A85,Tabula!$A:$O,7,FALSE),""))</f>
        <v>Sociālā darba joma</v>
      </c>
      <c r="G85" s="10" t="str">
        <f>IFERROR(VLOOKUP(A85,Tabula!$A:$O,8,FALSE),"")</f>
        <v>Vanaga Līga</v>
      </c>
      <c r="H85" s="10" t="str">
        <f>IFERROR(VLOOKUP(A85,Tabula!$A:$O,9,FALSE),"")</f>
        <v>liga.vanaga@riga.lv</v>
      </c>
      <c r="I85" s="13">
        <f>IF(IFERROR(VLOOKUP($A85,Tabula!$A:$O,10,FALSE),"")=0,"",IFERROR(VLOOKUP($A85,Tabula!$A:$O,10,FALSE),""))</f>
        <v>67037699</v>
      </c>
      <c r="J85" s="27" t="str">
        <f>IF(IFERROR(VLOOKUP($A85,Tabula!$A:$O,11,FALSE),"")=0,"",IFERROR(VLOOKUP($A85,Tabula!$A:$O,11,FALSE),""))</f>
        <v>13.00-18.00 (rindas kārt.)</v>
      </c>
      <c r="K85" s="27" t="str">
        <f>IF(IFERROR(VLOOKUP($A85,Tabula!$A:$O,12,FALSE),"")=0,"",IFERROR(VLOOKUP($A85,Tabula!$A:$O,12,FALSE),""))</f>
        <v/>
      </c>
      <c r="L85" s="27" t="str">
        <f>IF(IFERROR(VLOOKUP($A85,Tabula!$A:$O,13,FALSE),"")=0,"",IFERROR(VLOOKUP($A85,Tabula!$A:$O,13,FALSE),""))</f>
        <v/>
      </c>
      <c r="M85" s="27" t="str">
        <f>IF(IFERROR(VLOOKUP($A85,Tabula!$A:$O,14,FALSE),"")=0,"",IFERROR(VLOOKUP($A85,Tabula!$A:$O,14,FALSE),""))</f>
        <v>9.00-12.00     13.00-15.00 (rindas kārt.)</v>
      </c>
      <c r="N85" s="27" t="str">
        <f>IF(IFERROR(VLOOKUP($A85,Tabula!$A:$O,15,FALSE),"")=0,"",IFERROR(VLOOKUP($A85,Tabula!$A:$O,15,FALSE),""))</f>
        <v/>
      </c>
    </row>
    <row r="86" spans="1:14" s="1" customFormat="1" ht="81.75" customHeight="1" x14ac:dyDescent="0.3">
      <c r="A86" s="2">
        <v>81</v>
      </c>
      <c r="B86" s="10" t="str">
        <f>IFERROR(VLOOKUP(A86,Tabula!$A:$O,3,FALSE),"")</f>
        <v>Latgales rajona nodaļas Teritoriālais centrs "Avoti"</v>
      </c>
      <c r="C86" s="10" t="str">
        <f>IFERROR(VLOOKUP(A86,Tabula!$A:$O,4,FALSE),"")</f>
        <v xml:space="preserve">Avotu iela 31 k-2 </v>
      </c>
      <c r="D86" s="13">
        <f>IF(IFERROR(VLOOKUP($A86,Tabula!$A:$O,5,FALSE),"")=0,"",IFERROR(VLOOKUP($A86,Tabula!$A:$O,5,FALSE),""))</f>
        <v>106</v>
      </c>
      <c r="E86" s="10" t="str">
        <f>IFERROR(VLOOKUP(A86,Tabula!$A:$O,6,FALSE),"")</f>
        <v>Informators</v>
      </c>
      <c r="F86" s="14" t="str">
        <f>IF(IFERROR(VLOOKUP($A86,Tabula!$A:$O,7,FALSE),"")=0,"",IFERROR(VLOOKUP($A86,Tabula!$A:$O,7,FALSE),""))</f>
        <v/>
      </c>
      <c r="G86" s="10" t="str">
        <f>IFERROR(VLOOKUP(A86,Tabula!$A:$O,8,FALSE),"")</f>
        <v>Jurevica Sarmīte</v>
      </c>
      <c r="H86" s="10" t="str">
        <f>IFERROR(VLOOKUP(A86,Tabula!$A:$O,9,FALSE),"")</f>
        <v>Sarmite.Jurevica@riga.lv</v>
      </c>
      <c r="I86" s="13" t="str">
        <f>IF(IFERROR(VLOOKUP($A86,Tabula!$A:$O,10,FALSE),"")=0,"",IFERROR(VLOOKUP($A86,Tabula!$A:$O,10,FALSE),""))</f>
        <v/>
      </c>
      <c r="J86" s="27" t="str">
        <f>IF(IFERROR(VLOOKUP($A86,Tabula!$A:$O,11,FALSE),"")=0,"",IFERROR(VLOOKUP($A86,Tabula!$A:$O,11,FALSE),""))</f>
        <v/>
      </c>
      <c r="K86" s="27" t="str">
        <f>IF(IFERROR(VLOOKUP($A86,Tabula!$A:$O,12,FALSE),"")=0,"",IFERROR(VLOOKUP($A86,Tabula!$A:$O,12,FALSE),""))</f>
        <v/>
      </c>
      <c r="L86" s="27" t="str">
        <f>IF(IFERROR(VLOOKUP($A86,Tabula!$A:$O,13,FALSE),"")=0,"",IFERROR(VLOOKUP($A86,Tabula!$A:$O,13,FALSE),""))</f>
        <v/>
      </c>
      <c r="M86" s="27" t="str">
        <f>IF(IFERROR(VLOOKUP($A86,Tabula!$A:$O,14,FALSE),"")=0,"",IFERROR(VLOOKUP($A86,Tabula!$A:$O,14,FALSE),""))</f>
        <v/>
      </c>
      <c r="N86" s="27" t="str">
        <f>IF(IFERROR(VLOOKUP($A86,Tabula!$A:$O,15,FALSE),"")=0,"",IFERROR(VLOOKUP($A86,Tabula!$A:$O,15,FALSE),""))</f>
        <v/>
      </c>
    </row>
    <row r="87" spans="1:14" s="1" customFormat="1" ht="88.5" customHeight="1" x14ac:dyDescent="0.3">
      <c r="A87" s="2">
        <v>82</v>
      </c>
      <c r="B87" s="10" t="str">
        <f>IFERROR(VLOOKUP(A87,Tabula!$A:$O,3,FALSE),"")</f>
        <v>Latgales rajona nodaļas Teritoriālais centrs "Avoti"</v>
      </c>
      <c r="C87" s="10" t="str">
        <f>IFERROR(VLOOKUP(A87,Tabula!$A:$O,4,FALSE),"")</f>
        <v xml:space="preserve">Avotu iela 31 k-2 </v>
      </c>
      <c r="D87" s="13">
        <f>IF(IFERROR(VLOOKUP($A87,Tabula!$A:$O,5,FALSE),"")=0,"",IFERROR(VLOOKUP($A87,Tabula!$A:$O,5,FALSE),""))</f>
        <v>204</v>
      </c>
      <c r="E87" s="10" t="str">
        <f>IFERROR(VLOOKUP(A87,Tabula!$A:$O,6,FALSE),"")</f>
        <v xml:space="preserve"> Vecākais sociālais darbinieks</v>
      </c>
      <c r="F87" s="14" t="str">
        <f>IF(IFERROR(VLOOKUP($A87,Tabula!$A:$O,7,FALSE),"")=0,"",IFERROR(VLOOKUP($A87,Tabula!$A:$O,7,FALSE),""))</f>
        <v>Sociālā darba joma</v>
      </c>
      <c r="G87" s="10" t="str">
        <f>IFERROR(VLOOKUP(A87,Tabula!$A:$O,8,FALSE),"")</f>
        <v>Puniņa Kristiāna</v>
      </c>
      <c r="H87" s="10" t="str">
        <f>IFERROR(VLOOKUP(A87,Tabula!$A:$O,9,FALSE),"")</f>
        <v>Kristiana.Punina@riga.lv</v>
      </c>
      <c r="I87" s="13">
        <f>IF(IFERROR(VLOOKUP($A87,Tabula!$A:$O,10,FALSE),"")=0,"",IFERROR(VLOOKUP($A87,Tabula!$A:$O,10,FALSE),""))</f>
        <v>67037658</v>
      </c>
      <c r="J87" s="27" t="str">
        <f>IF(IFERROR(VLOOKUP($A87,Tabula!$A:$O,11,FALSE),"")=0,"",IFERROR(VLOOKUP($A87,Tabula!$A:$O,11,FALSE),""))</f>
        <v>13.00-18.00 (rindas kārt.)</v>
      </c>
      <c r="K87" s="27" t="str">
        <f>IF(IFERROR(VLOOKUP($A87,Tabula!$A:$O,12,FALSE),"")=0,"",IFERROR(VLOOKUP($A87,Tabula!$A:$O,12,FALSE),""))</f>
        <v/>
      </c>
      <c r="L87" s="27" t="str">
        <f>IF(IFERROR(VLOOKUP($A87,Tabula!$A:$O,13,FALSE),"")=0,"",IFERROR(VLOOKUP($A87,Tabula!$A:$O,13,FALSE),""))</f>
        <v/>
      </c>
      <c r="M87" s="27" t="str">
        <f>IF(IFERROR(VLOOKUP($A87,Tabula!$A:$O,14,FALSE),"")=0,"",IFERROR(VLOOKUP($A87,Tabula!$A:$O,14,FALSE),""))</f>
        <v>9.00-12.00     13.00-15.00 (rindas kārt.)</v>
      </c>
      <c r="N87" s="27" t="str">
        <f>IF(IFERROR(VLOOKUP($A87,Tabula!$A:$O,15,FALSE),"")=0,"",IFERROR(VLOOKUP($A87,Tabula!$A:$O,15,FALSE),""))</f>
        <v/>
      </c>
    </row>
    <row r="88" spans="1:14" s="1" customFormat="1" ht="92.25" customHeight="1" x14ac:dyDescent="0.3">
      <c r="A88" s="2">
        <v>83</v>
      </c>
      <c r="B88" s="10" t="str">
        <f>IFERROR(VLOOKUP(A88,Tabula!$A:$O,3,FALSE),"")</f>
        <v>Latgales rajona nodaļas Teritoriālais centrs "Avoti"</v>
      </c>
      <c r="C88" s="10" t="str">
        <f>IFERROR(VLOOKUP(A88,Tabula!$A:$O,4,FALSE),"")</f>
        <v xml:space="preserve">Avotu iela 31 k-2 </v>
      </c>
      <c r="D88" s="13">
        <f>IF(IFERROR(VLOOKUP($A88,Tabula!$A:$O,5,FALSE),"")=0,"",IFERROR(VLOOKUP($A88,Tabula!$A:$O,5,FALSE),""))</f>
        <v>212</v>
      </c>
      <c r="E88" s="10" t="str">
        <f>IFERROR(VLOOKUP(A88,Tabula!$A:$O,6,FALSE),"")</f>
        <v xml:space="preserve"> Sociālais darbinieks darbā ar ģimeni un bērniem</v>
      </c>
      <c r="F88" s="14" t="str">
        <f>IF(IFERROR(VLOOKUP($A88,Tabula!$A:$O,7,FALSE),"")=0,"",IFERROR(VLOOKUP($A88,Tabula!$A:$O,7,FALSE),""))</f>
        <v>Sociālā darba joma</v>
      </c>
      <c r="G88" s="10" t="str">
        <f>IFERROR(VLOOKUP(A88,Tabula!$A:$O,8,FALSE),"")</f>
        <v>Darkēvica Sandra</v>
      </c>
      <c r="H88" s="10" t="str">
        <f>IFERROR(VLOOKUP(A88,Tabula!$A:$O,9,FALSE),"")</f>
        <v>Sandra.Darkevica@riga.lv</v>
      </c>
      <c r="I88" s="13">
        <f>IF(IFERROR(VLOOKUP($A88,Tabula!$A:$O,10,FALSE),"")=0,"",IFERROR(VLOOKUP($A88,Tabula!$A:$O,10,FALSE),""))</f>
        <v>67037697</v>
      </c>
      <c r="J88" s="27" t="str">
        <f>IF(IFERROR(VLOOKUP($A88,Tabula!$A:$O,11,FALSE),"")=0,"",IFERROR(VLOOKUP($A88,Tabula!$A:$O,11,FALSE),""))</f>
        <v>13.00-18.00 (rindas kārt.)</v>
      </c>
      <c r="K88" s="27" t="str">
        <f>IF(IFERROR(VLOOKUP($A88,Tabula!$A:$O,12,FALSE),"")=0,"",IFERROR(VLOOKUP($A88,Tabula!$A:$O,12,FALSE),""))</f>
        <v/>
      </c>
      <c r="L88" s="27" t="str">
        <f>IF(IFERROR(VLOOKUP($A88,Tabula!$A:$O,13,FALSE),"")=0,"",IFERROR(VLOOKUP($A88,Tabula!$A:$O,13,FALSE),""))</f>
        <v/>
      </c>
      <c r="M88" s="27" t="str">
        <f>IF(IFERROR(VLOOKUP($A88,Tabula!$A:$O,14,FALSE),"")=0,"",IFERROR(VLOOKUP($A88,Tabula!$A:$O,14,FALSE),""))</f>
        <v>9.00-12.00     13.00-15.00 (rindas kārt.)</v>
      </c>
      <c r="N88" s="27" t="str">
        <f>IF(IFERROR(VLOOKUP($A88,Tabula!$A:$O,15,FALSE),"")=0,"",IFERROR(VLOOKUP($A88,Tabula!$A:$O,15,FALSE),""))</f>
        <v/>
      </c>
    </row>
    <row r="89" spans="1:14" s="1" customFormat="1" ht="79.5" customHeight="1" x14ac:dyDescent="0.3">
      <c r="A89" s="2">
        <v>84</v>
      </c>
      <c r="B89" s="10" t="str">
        <f>IFERROR(VLOOKUP(A89,Tabula!$A:$O,3,FALSE),"")</f>
        <v>Latgales rajona nodaļas Teritoriālais centrs "Avoti"</v>
      </c>
      <c r="C89" s="10" t="str">
        <f>IFERROR(VLOOKUP(A89,Tabula!$A:$O,4,FALSE),"")</f>
        <v xml:space="preserve">Avotu iela 31 k-2 </v>
      </c>
      <c r="D89" s="13">
        <f>IF(IFERROR(VLOOKUP($A89,Tabula!$A:$O,5,FALSE),"")=0,"",IFERROR(VLOOKUP($A89,Tabula!$A:$O,5,FALSE),""))</f>
        <v>212</v>
      </c>
      <c r="E89" s="10" t="str">
        <f>IFERROR(VLOOKUP(A89,Tabula!$A:$O,6,FALSE),"")</f>
        <v xml:space="preserve"> Sociālais darbinieks darbā ar ģimeni un bērniem</v>
      </c>
      <c r="F89" s="14" t="str">
        <f>IF(IFERROR(VLOOKUP($A89,Tabula!$A:$O,7,FALSE),"")=0,"",IFERROR(VLOOKUP($A89,Tabula!$A:$O,7,FALSE),""))</f>
        <v>Sociālā darba joma</v>
      </c>
      <c r="G89" s="10" t="str">
        <f>IFERROR(VLOOKUP(A89,Tabula!$A:$O,8,FALSE),"")</f>
        <v>Lāce Zane</v>
      </c>
      <c r="H89" s="10" t="str">
        <f>IFERROR(VLOOKUP(A89,Tabula!$A:$O,9,FALSE),"")</f>
        <v xml:space="preserve">zane.lace@riga.lv </v>
      </c>
      <c r="I89" s="13">
        <f>IF(IFERROR(VLOOKUP($A89,Tabula!$A:$O,10,FALSE),"")=0,"",IFERROR(VLOOKUP($A89,Tabula!$A:$O,10,FALSE),""))</f>
        <v>67026887</v>
      </c>
      <c r="J89" s="27" t="str">
        <f>IF(IFERROR(VLOOKUP($A89,Tabula!$A:$O,11,FALSE),"")=0,"",IFERROR(VLOOKUP($A89,Tabula!$A:$O,11,FALSE),""))</f>
        <v>13.00-18.00 (rindas kārt.)</v>
      </c>
      <c r="K89" s="27" t="str">
        <f>IF(IFERROR(VLOOKUP($A89,Tabula!$A:$O,12,FALSE),"")=0,"",IFERROR(VLOOKUP($A89,Tabula!$A:$O,12,FALSE),""))</f>
        <v/>
      </c>
      <c r="L89" s="27" t="str">
        <f>IF(IFERROR(VLOOKUP($A89,Tabula!$A:$O,13,FALSE),"")=0,"",IFERROR(VLOOKUP($A89,Tabula!$A:$O,13,FALSE),""))</f>
        <v/>
      </c>
      <c r="M89" s="27" t="str">
        <f>IF(IFERROR(VLOOKUP($A89,Tabula!$A:$O,14,FALSE),"")=0,"",IFERROR(VLOOKUP($A89,Tabula!$A:$O,14,FALSE),""))</f>
        <v>9.00-12.00     13.00-15.00 (rindas kārt.)</v>
      </c>
      <c r="N89" s="27" t="str">
        <f>IF(IFERROR(VLOOKUP($A89,Tabula!$A:$O,15,FALSE),"")=0,"",IFERROR(VLOOKUP($A89,Tabula!$A:$O,15,FALSE),""))</f>
        <v/>
      </c>
    </row>
    <row r="90" spans="1:14" s="1" customFormat="1" ht="90" customHeight="1" x14ac:dyDescent="0.3">
      <c r="A90" s="2">
        <v>85</v>
      </c>
      <c r="B90" s="10" t="str">
        <f>IFERROR(VLOOKUP(A90,Tabula!$A:$O,3,FALSE),"")</f>
        <v>Latgales rajona nodaļas Teritoriālais centrs "Avoti"</v>
      </c>
      <c r="C90" s="10" t="str">
        <f>IFERROR(VLOOKUP(A90,Tabula!$A:$O,4,FALSE),"")</f>
        <v xml:space="preserve">Avotu iela 31 k-2 </v>
      </c>
      <c r="D90" s="13">
        <f>IF(IFERROR(VLOOKUP($A90,Tabula!$A:$O,5,FALSE),"")=0,"",IFERROR(VLOOKUP($A90,Tabula!$A:$O,5,FALSE),""))</f>
        <v>205</v>
      </c>
      <c r="E90" s="10" t="str">
        <f>IFERROR(VLOOKUP(A90,Tabula!$A:$O,6,FALSE),"")</f>
        <v xml:space="preserve"> Sociālais darbinieks darbā ar ģimeni un bērniem</v>
      </c>
      <c r="F90" s="14" t="str">
        <f>IF(IFERROR(VLOOKUP($A90,Tabula!$A:$O,7,FALSE),"")=0,"",IFERROR(VLOOKUP($A90,Tabula!$A:$O,7,FALSE),""))</f>
        <v>Sociālā darba joma</v>
      </c>
      <c r="G90" s="10" t="str">
        <f>IFERROR(VLOOKUP(A90,Tabula!$A:$O,8,FALSE),"")</f>
        <v>Roma Iveta</v>
      </c>
      <c r="H90" s="10" t="str">
        <f>IFERROR(VLOOKUP(A90,Tabula!$A:$O,9,FALSE),"")</f>
        <v>Iveta.Roma@riga.lv</v>
      </c>
      <c r="I90" s="13">
        <f>IF(IFERROR(VLOOKUP($A90,Tabula!$A:$O,10,FALSE),"")=0,"",IFERROR(VLOOKUP($A90,Tabula!$A:$O,10,FALSE),""))</f>
        <v>67037768</v>
      </c>
      <c r="J90" s="27" t="str">
        <f>IF(IFERROR(VLOOKUP($A90,Tabula!$A:$O,11,FALSE),"")=0,"",IFERROR(VLOOKUP($A90,Tabula!$A:$O,11,FALSE),""))</f>
        <v>13.00-18.00 (rindas kārt.)</v>
      </c>
      <c r="K90" s="27" t="str">
        <f>IF(IFERROR(VLOOKUP($A90,Tabula!$A:$O,12,FALSE),"")=0,"",IFERROR(VLOOKUP($A90,Tabula!$A:$O,12,FALSE),""))</f>
        <v/>
      </c>
      <c r="L90" s="27" t="str">
        <f>IF(IFERROR(VLOOKUP($A90,Tabula!$A:$O,13,FALSE),"")=0,"",IFERROR(VLOOKUP($A90,Tabula!$A:$O,13,FALSE),""))</f>
        <v/>
      </c>
      <c r="M90" s="27" t="str">
        <f>IF(IFERROR(VLOOKUP($A90,Tabula!$A:$O,14,FALSE),"")=0,"",IFERROR(VLOOKUP($A90,Tabula!$A:$O,14,FALSE),""))</f>
        <v>9.00-12.00     13.00-15.00 (rindas kārt.)</v>
      </c>
      <c r="N90" s="27" t="str">
        <f>IF(IFERROR(VLOOKUP($A90,Tabula!$A:$O,15,FALSE),"")=0,"",IFERROR(VLOOKUP($A90,Tabula!$A:$O,15,FALSE),""))</f>
        <v/>
      </c>
    </row>
    <row r="91" spans="1:14" s="1" customFormat="1" ht="42" customHeight="1" x14ac:dyDescent="0.3">
      <c r="A91" s="2">
        <v>86</v>
      </c>
      <c r="B91" s="10" t="str">
        <f>IFERROR(VLOOKUP(A91,Tabula!$A:$O,3,FALSE),"")</f>
        <v>Latgales rajona nodaļas Teritoriālais centrs "Avoti"</v>
      </c>
      <c r="C91" s="10" t="str">
        <f>IFERROR(VLOOKUP(A91,Tabula!$A:$O,4,FALSE),"")</f>
        <v xml:space="preserve">Avotu iela 31 k-2 </v>
      </c>
      <c r="D91" s="13">
        <f>IF(IFERROR(VLOOKUP($A91,Tabula!$A:$O,5,FALSE),"")=0,"",IFERROR(VLOOKUP($A91,Tabula!$A:$O,5,FALSE),""))</f>
        <v>205</v>
      </c>
      <c r="E91" s="10" t="str">
        <f>IFERROR(VLOOKUP(A91,Tabula!$A:$O,6,FALSE),"")</f>
        <v xml:space="preserve"> Sociālais darbinieks darbā ar ģimeni un bērniem</v>
      </c>
      <c r="F91" s="14" t="str">
        <f>IF(IFERROR(VLOOKUP($A91,Tabula!$A:$O,7,FALSE),"")=0,"",IFERROR(VLOOKUP($A91,Tabula!$A:$O,7,FALSE),""))</f>
        <v>Sociālā darba joma</v>
      </c>
      <c r="G91" s="10" t="str">
        <f>IFERROR(VLOOKUP(A91,Tabula!$A:$O,8,FALSE),"")</f>
        <v>Zelianka Ingūna</v>
      </c>
      <c r="H91" s="10" t="str">
        <f>IFERROR(VLOOKUP(A91,Tabula!$A:$O,9,FALSE),"")</f>
        <v>inguna.zelianka@riga.lv</v>
      </c>
      <c r="I91" s="13">
        <f>IF(IFERROR(VLOOKUP($A91,Tabula!$A:$O,10,FALSE),"")=0,"",IFERROR(VLOOKUP($A91,Tabula!$A:$O,10,FALSE),""))</f>
        <v>67037769</v>
      </c>
      <c r="J91" s="27" t="str">
        <f>IF(IFERROR(VLOOKUP($A91,Tabula!$A:$O,11,FALSE),"")=0,"",IFERROR(VLOOKUP($A91,Tabula!$A:$O,11,FALSE),""))</f>
        <v>13.00-18.00 (rindas kārt.)</v>
      </c>
      <c r="K91" s="27" t="str">
        <f>IF(IFERROR(VLOOKUP($A91,Tabula!$A:$O,12,FALSE),"")=0,"",IFERROR(VLOOKUP($A91,Tabula!$A:$O,12,FALSE),""))</f>
        <v/>
      </c>
      <c r="L91" s="27" t="str">
        <f>IF(IFERROR(VLOOKUP($A91,Tabula!$A:$O,13,FALSE),"")=0,"",IFERROR(VLOOKUP($A91,Tabula!$A:$O,13,FALSE),""))</f>
        <v/>
      </c>
      <c r="M91" s="27" t="str">
        <f>IF(IFERROR(VLOOKUP($A91,Tabula!$A:$O,14,FALSE),"")=0,"",IFERROR(VLOOKUP($A91,Tabula!$A:$O,14,FALSE),""))</f>
        <v>9.00-12.00     13.00-15.00 (rindas kārt.)</v>
      </c>
      <c r="N91" s="27" t="str">
        <f>IF(IFERROR(VLOOKUP($A91,Tabula!$A:$O,15,FALSE),"")=0,"",IFERROR(VLOOKUP($A91,Tabula!$A:$O,15,FALSE),""))</f>
        <v/>
      </c>
    </row>
    <row r="92" spans="1:14" s="1" customFormat="1" ht="42" customHeight="1" x14ac:dyDescent="0.3">
      <c r="A92" s="2">
        <v>87</v>
      </c>
      <c r="B92" s="10" t="str">
        <f>IFERROR(VLOOKUP(A92,Tabula!$A:$O,3,FALSE),"")</f>
        <v>Latgales rajona nodaļas Teritoriālais centrs "Avoti"</v>
      </c>
      <c r="C92" s="10" t="str">
        <f>IFERROR(VLOOKUP(A92,Tabula!$A:$O,4,FALSE),"")</f>
        <v xml:space="preserve">Avotu iela 31 k-2 </v>
      </c>
      <c r="D92" s="13">
        <f>IF(IFERROR(VLOOKUP($A92,Tabula!$A:$O,5,FALSE),"")=0,"",IFERROR(VLOOKUP($A92,Tabula!$A:$O,5,FALSE),""))</f>
        <v>212</v>
      </c>
      <c r="E92" s="10" t="str">
        <f>IFERROR(VLOOKUP(A92,Tabula!$A:$O,6,FALSE),"")</f>
        <v xml:space="preserve"> Sociālais darbinieks darbā ar ģimeni un bērniem</v>
      </c>
      <c r="F92" s="14" t="str">
        <f>IF(IFERROR(VLOOKUP($A92,Tabula!$A:$O,7,FALSE),"")=0,"",IFERROR(VLOOKUP($A92,Tabula!$A:$O,7,FALSE),""))</f>
        <v>Sociālā darba joma</v>
      </c>
      <c r="G92" s="10">
        <f>IFERROR(VLOOKUP(A92,Tabula!$A:$O,8,FALSE),"")</f>
        <v>0</v>
      </c>
      <c r="H92" s="10">
        <f>IFERROR(VLOOKUP(A92,Tabula!$A:$O,9,FALSE),"")</f>
        <v>0</v>
      </c>
      <c r="I92" s="13">
        <f>IF(IFERROR(VLOOKUP($A92,Tabula!$A:$O,10,FALSE),"")=0,"",IFERROR(VLOOKUP($A92,Tabula!$A:$O,10,FALSE),""))</f>
        <v>67037681</v>
      </c>
      <c r="J92" s="27" t="str">
        <f>IF(IFERROR(VLOOKUP($A92,Tabula!$A:$O,11,FALSE),"")=0,"",IFERROR(VLOOKUP($A92,Tabula!$A:$O,11,FALSE),""))</f>
        <v>13.00-18.00 (rindas kārt.)</v>
      </c>
      <c r="K92" s="27" t="str">
        <f>IF(IFERROR(VLOOKUP($A92,Tabula!$A:$O,12,FALSE),"")=0,"",IFERROR(VLOOKUP($A92,Tabula!$A:$O,12,FALSE),""))</f>
        <v/>
      </c>
      <c r="L92" s="27" t="str">
        <f>IF(IFERROR(VLOOKUP($A92,Tabula!$A:$O,13,FALSE),"")=0,"",IFERROR(VLOOKUP($A92,Tabula!$A:$O,13,FALSE),""))</f>
        <v/>
      </c>
      <c r="M92" s="27" t="str">
        <f>IF(IFERROR(VLOOKUP($A92,Tabula!$A:$O,14,FALSE),"")=0,"",IFERROR(VLOOKUP($A92,Tabula!$A:$O,14,FALSE),""))</f>
        <v>9.00-12.00     13.00-15.00 (rindas kārt.)</v>
      </c>
      <c r="N92" s="27" t="str">
        <f>IF(IFERROR(VLOOKUP($A92,Tabula!$A:$O,15,FALSE),"")=0,"",IFERROR(VLOOKUP($A92,Tabula!$A:$O,15,FALSE),""))</f>
        <v/>
      </c>
    </row>
    <row r="93" spans="1:14" s="1" customFormat="1" ht="42" customHeight="1" x14ac:dyDescent="0.3">
      <c r="A93" s="2">
        <v>88</v>
      </c>
      <c r="B93" s="10" t="str">
        <f>IFERROR(VLOOKUP(A93,Tabula!$A:$O,3,FALSE),"")</f>
        <v>Latgales rajona nodaļas Teritoriālais centrs "Avoti"</v>
      </c>
      <c r="C93" s="10" t="str">
        <f>IFERROR(VLOOKUP(A93,Tabula!$A:$O,4,FALSE),"")</f>
        <v xml:space="preserve">Avotu iela 31 k-2 </v>
      </c>
      <c r="D93" s="13">
        <f>IF(IFERROR(VLOOKUP($A93,Tabula!$A:$O,5,FALSE),"")=0,"",IFERROR(VLOOKUP($A93,Tabula!$A:$O,5,FALSE),""))</f>
        <v>209</v>
      </c>
      <c r="E93" s="10" t="str">
        <f>IFERROR(VLOOKUP(A93,Tabula!$A:$O,6,FALSE),"")</f>
        <v xml:space="preserve"> Sociālais darbinieks</v>
      </c>
      <c r="F93" s="14" t="str">
        <f>IF(IFERROR(VLOOKUP($A93,Tabula!$A:$O,7,FALSE),"")=0,"",IFERROR(VLOOKUP($A93,Tabula!$A:$O,7,FALSE),""))</f>
        <v>Sociālā darba joma</v>
      </c>
      <c r="G93" s="10" t="str">
        <f>IFERROR(VLOOKUP(A93,Tabula!$A:$O,8,FALSE),"")</f>
        <v>Veidemanis Uldis</v>
      </c>
      <c r="H93" s="10" t="str">
        <f>IFERROR(VLOOKUP(A93,Tabula!$A:$O,9,FALSE),"")</f>
        <v>Uldis.Veidemanis@riga.lv</v>
      </c>
      <c r="I93" s="13">
        <f>IF(IFERROR(VLOOKUP($A93,Tabula!$A:$O,10,FALSE),"")=0,"",IFERROR(VLOOKUP($A93,Tabula!$A:$O,10,FALSE),""))</f>
        <v>67037696</v>
      </c>
      <c r="J93" s="27" t="str">
        <f>IF(IFERROR(VLOOKUP($A93,Tabula!$A:$O,11,FALSE),"")=0,"",IFERROR(VLOOKUP($A93,Tabula!$A:$O,11,FALSE),""))</f>
        <v>10.00-12.00
14.00-18.00</v>
      </c>
      <c r="K93" s="27" t="str">
        <f>IF(IFERROR(VLOOKUP($A93,Tabula!$A:$O,12,FALSE),"")=0,"",IFERROR(VLOOKUP($A93,Tabula!$A:$O,12,FALSE),""))</f>
        <v/>
      </c>
      <c r="L93" s="27" t="str">
        <f>IF(IFERROR(VLOOKUP($A93,Tabula!$A:$O,13,FALSE),"")=0,"",IFERROR(VLOOKUP($A93,Tabula!$A:$O,13,FALSE),""))</f>
        <v/>
      </c>
      <c r="M93" s="27" t="str">
        <f>IF(IFERROR(VLOOKUP($A93,Tabula!$A:$O,14,FALSE),"")=0,"",IFERROR(VLOOKUP($A93,Tabula!$A:$O,14,FALSE),""))</f>
        <v>9.00-13.00</v>
      </c>
      <c r="N93" s="27" t="str">
        <f>IF(IFERROR(VLOOKUP($A93,Tabula!$A:$O,15,FALSE),"")=0,"",IFERROR(VLOOKUP($A93,Tabula!$A:$O,15,FALSE),""))</f>
        <v/>
      </c>
    </row>
    <row r="94" spans="1:14" s="1" customFormat="1" ht="42" customHeight="1" x14ac:dyDescent="0.3">
      <c r="A94" s="2">
        <v>89</v>
      </c>
      <c r="B94" s="10" t="str">
        <f>IFERROR(VLOOKUP(A94,Tabula!$A:$O,3,FALSE),"")</f>
        <v>Latgales rajona nodaļas Teritoriālais centrs "Avoti"</v>
      </c>
      <c r="C94" s="10" t="str">
        <f>IFERROR(VLOOKUP(A94,Tabula!$A:$O,4,FALSE),"")</f>
        <v xml:space="preserve">Avotu iela 31 k-2 </v>
      </c>
      <c r="D94" s="13">
        <f>IF(IFERROR(VLOOKUP($A94,Tabula!$A:$O,5,FALSE),"")=0,"",IFERROR(VLOOKUP($A94,Tabula!$A:$O,5,FALSE),""))</f>
        <v>208</v>
      </c>
      <c r="E94" s="10" t="str">
        <f>IFERROR(VLOOKUP(A94,Tabula!$A:$O,6,FALSE),"")</f>
        <v xml:space="preserve"> Sociālais darbinieks</v>
      </c>
      <c r="F94" s="14" t="str">
        <f>IF(IFERROR(VLOOKUP($A94,Tabula!$A:$O,7,FALSE),"")=0,"",IFERROR(VLOOKUP($A94,Tabula!$A:$O,7,FALSE),""))</f>
        <v>Sociālā darba joma</v>
      </c>
      <c r="G94" s="10" t="str">
        <f>IFERROR(VLOOKUP(A94,Tabula!$A:$O,8,FALSE),"")</f>
        <v>Vigule Liāna</v>
      </c>
      <c r="H94" s="10" t="str">
        <f>IFERROR(VLOOKUP(A94,Tabula!$A:$O,9,FALSE),"")</f>
        <v>Liana.Vigule@riga.lv</v>
      </c>
      <c r="I94" s="13">
        <f>IF(IFERROR(VLOOKUP($A94,Tabula!$A:$O,10,FALSE),"")=0,"",IFERROR(VLOOKUP($A94,Tabula!$A:$O,10,FALSE),""))</f>
        <v>67037693</v>
      </c>
      <c r="J94" s="27" t="str">
        <f>IF(IFERROR(VLOOKUP($A94,Tabula!$A:$O,11,FALSE),"")=0,"",IFERROR(VLOOKUP($A94,Tabula!$A:$O,11,FALSE),""))</f>
        <v>10.00-12.00
14.00-18.00</v>
      </c>
      <c r="K94" s="27" t="str">
        <f>IF(IFERROR(VLOOKUP($A94,Tabula!$A:$O,12,FALSE),"")=0,"",IFERROR(VLOOKUP($A94,Tabula!$A:$O,12,FALSE),""))</f>
        <v/>
      </c>
      <c r="L94" s="27" t="str">
        <f>IF(IFERROR(VLOOKUP($A94,Tabula!$A:$O,13,FALSE),"")=0,"",IFERROR(VLOOKUP($A94,Tabula!$A:$O,13,FALSE),""))</f>
        <v/>
      </c>
      <c r="M94" s="27" t="str">
        <f>IF(IFERROR(VLOOKUP($A94,Tabula!$A:$O,14,FALSE),"")=0,"",IFERROR(VLOOKUP($A94,Tabula!$A:$O,14,FALSE),""))</f>
        <v>9.00-13.00</v>
      </c>
      <c r="N94" s="27" t="str">
        <f>IF(IFERROR(VLOOKUP($A94,Tabula!$A:$O,15,FALSE),"")=0,"",IFERROR(VLOOKUP($A94,Tabula!$A:$O,15,FALSE),""))</f>
        <v/>
      </c>
    </row>
    <row r="95" spans="1:14" s="1" customFormat="1" ht="42" customHeight="1" x14ac:dyDescent="0.3">
      <c r="A95" s="2">
        <v>90</v>
      </c>
      <c r="B95" s="10" t="str">
        <f>IFERROR(VLOOKUP(A95,Tabula!$A:$O,3,FALSE),"")</f>
        <v>Latgales rajona nodaļas Teritoriālais centrs "Avoti"</v>
      </c>
      <c r="C95" s="10" t="str">
        <f>IFERROR(VLOOKUP(A95,Tabula!$A:$O,4,FALSE),"")</f>
        <v xml:space="preserve">Avotu iela 31 k-2 </v>
      </c>
      <c r="D95" s="13">
        <f>IF(IFERROR(VLOOKUP($A95,Tabula!$A:$O,5,FALSE),"")=0,"",IFERROR(VLOOKUP($A95,Tabula!$A:$O,5,FALSE),""))</f>
        <v>208</v>
      </c>
      <c r="E95" s="10" t="str">
        <f>IFERROR(VLOOKUP(A95,Tabula!$A:$O,6,FALSE),"")</f>
        <v xml:space="preserve"> Sociālais darbinieks</v>
      </c>
      <c r="F95" s="14" t="str">
        <f>IF(IFERROR(VLOOKUP($A95,Tabula!$A:$O,7,FALSE),"")=0,"",IFERROR(VLOOKUP($A95,Tabula!$A:$O,7,FALSE),""))</f>
        <v>Sociālā darba joma</v>
      </c>
      <c r="G95" s="10">
        <f>IFERROR(VLOOKUP(A95,Tabula!$A:$O,8,FALSE),"")</f>
        <v>0</v>
      </c>
      <c r="H95" s="10">
        <f>IFERROR(VLOOKUP(A95,Tabula!$A:$O,9,FALSE),"")</f>
        <v>0</v>
      </c>
      <c r="I95" s="13" t="str">
        <f>IF(IFERROR(VLOOKUP($A95,Tabula!$A:$O,10,FALSE),"")=0,"",IFERROR(VLOOKUP($A95,Tabula!$A:$O,10,FALSE),""))</f>
        <v/>
      </c>
      <c r="J95" s="27" t="str">
        <f>IF(IFERROR(VLOOKUP($A95,Tabula!$A:$O,11,FALSE),"")=0,"",IFERROR(VLOOKUP($A95,Tabula!$A:$O,11,FALSE),""))</f>
        <v>10.00-12.00
14.00-18.00</v>
      </c>
      <c r="K95" s="27" t="str">
        <f>IF(IFERROR(VLOOKUP($A95,Tabula!$A:$O,12,FALSE),"")=0,"",IFERROR(VLOOKUP($A95,Tabula!$A:$O,12,FALSE),""))</f>
        <v/>
      </c>
      <c r="L95" s="27" t="str">
        <f>IF(IFERROR(VLOOKUP($A95,Tabula!$A:$O,13,FALSE),"")=0,"",IFERROR(VLOOKUP($A95,Tabula!$A:$O,13,FALSE),""))</f>
        <v/>
      </c>
      <c r="M95" s="27" t="str">
        <f>IF(IFERROR(VLOOKUP($A95,Tabula!$A:$O,14,FALSE),"")=0,"",IFERROR(VLOOKUP($A95,Tabula!$A:$O,14,FALSE),""))</f>
        <v>9.00-13.00</v>
      </c>
      <c r="N95" s="27" t="str">
        <f>IF(IFERROR(VLOOKUP($A95,Tabula!$A:$O,15,FALSE),"")=0,"",IFERROR(VLOOKUP($A95,Tabula!$A:$O,15,FALSE),""))</f>
        <v/>
      </c>
    </row>
    <row r="96" spans="1:14" s="1" customFormat="1" ht="42" customHeight="1" x14ac:dyDescent="0.3">
      <c r="A96" s="2">
        <v>91</v>
      </c>
      <c r="B96" s="10" t="str">
        <f>IFERROR(VLOOKUP(A96,Tabula!$A:$O,3,FALSE),"")</f>
        <v>Latgales rajona nodaļas Teritoriālais centrs "Avoti"</v>
      </c>
      <c r="C96" s="10" t="str">
        <f>IFERROR(VLOOKUP(A96,Tabula!$A:$O,4,FALSE),"")</f>
        <v xml:space="preserve">Avotu iela 31 k-2 </v>
      </c>
      <c r="D96" s="13">
        <f>IF(IFERROR(VLOOKUP($A96,Tabula!$A:$O,5,FALSE),"")=0,"",IFERROR(VLOOKUP($A96,Tabula!$A:$O,5,FALSE),""))</f>
        <v>103</v>
      </c>
      <c r="E96" s="10" t="str">
        <f>IFERROR(VLOOKUP(A96,Tabula!$A:$O,6,FALSE),"")</f>
        <v xml:space="preserve"> Sociālais darbinieks</v>
      </c>
      <c r="F96" s="14" t="str">
        <f>IF(IFERROR(VLOOKUP($A96,Tabula!$A:$O,7,FALSE),"")=0,"",IFERROR(VLOOKUP($A96,Tabula!$A:$O,7,FALSE),""))</f>
        <v>Sociālās palīdzības joma</v>
      </c>
      <c r="G96" s="10">
        <f>IFERROR(VLOOKUP(A96,Tabula!$A:$O,8,FALSE),"")</f>
        <v>0</v>
      </c>
      <c r="H96" s="10">
        <f>IFERROR(VLOOKUP(A96,Tabula!$A:$O,9,FALSE),"")</f>
        <v>0</v>
      </c>
      <c r="I96" s="13">
        <f>IF(IFERROR(VLOOKUP($A96,Tabula!$A:$O,10,FALSE),"")=0,"",IFERROR(VLOOKUP($A96,Tabula!$A:$O,10,FALSE),""))</f>
        <v>67181880</v>
      </c>
      <c r="J96" s="27" t="str">
        <f>IF(IFERROR(VLOOKUP($A96,Tabula!$A:$O,11,FALSE),"")=0,"",IFERROR(VLOOKUP($A96,Tabula!$A:$O,11,FALSE),""))</f>
        <v>13.00-18.00 (iepr. pier.)</v>
      </c>
      <c r="K96" s="27" t="str">
        <f>IF(IFERROR(VLOOKUP($A96,Tabula!$A:$O,12,FALSE),"")=0,"",IFERROR(VLOOKUP($A96,Tabula!$A:$O,12,FALSE),""))</f>
        <v>9.00-13.00 (rindas kārt.)</v>
      </c>
      <c r="L96" s="27" t="str">
        <f>IF(IFERROR(VLOOKUP($A96,Tabula!$A:$O,13,FALSE),"")=0,"",IFERROR(VLOOKUP($A96,Tabula!$A:$O,13,FALSE),""))</f>
        <v/>
      </c>
      <c r="M96" s="27" t="str">
        <f>IF(IFERROR(VLOOKUP($A96,Tabula!$A:$O,14,FALSE),"")=0,"",IFERROR(VLOOKUP($A96,Tabula!$A:$O,14,FALSE),""))</f>
        <v>9.00-12.00  13.00-16.00 (iepr.pier.)</v>
      </c>
      <c r="N96" s="27" t="str">
        <f>IF(IFERROR(VLOOKUP($A96,Tabula!$A:$O,15,FALSE),"")=0,"",IFERROR(VLOOKUP($A96,Tabula!$A:$O,15,FALSE),""))</f>
        <v/>
      </c>
    </row>
    <row r="97" spans="1:14" s="1" customFormat="1" ht="42" customHeight="1" x14ac:dyDescent="0.3">
      <c r="A97" s="2">
        <v>92</v>
      </c>
      <c r="B97" s="10" t="str">
        <f>IFERROR(VLOOKUP(A97,Tabula!$A:$O,3,FALSE),"")</f>
        <v>Latgales rajona nodaļas Teritoriālais centrs "Avoti"</v>
      </c>
      <c r="C97" s="10" t="str">
        <f>IFERROR(VLOOKUP(A97,Tabula!$A:$O,4,FALSE),"")</f>
        <v xml:space="preserve">Avotu iela 31 k-2 </v>
      </c>
      <c r="D97" s="13">
        <f>IF(IFERROR(VLOOKUP($A97,Tabula!$A:$O,5,FALSE),"")=0,"",IFERROR(VLOOKUP($A97,Tabula!$A:$O,5,FALSE),""))</f>
        <v>109</v>
      </c>
      <c r="E97" s="10" t="str">
        <f>IFERROR(VLOOKUP(A97,Tabula!$A:$O,6,FALSE),"")</f>
        <v xml:space="preserve">  Vecākais sociālais darbinieks</v>
      </c>
      <c r="F97" s="14" t="str">
        <f>IF(IFERROR(VLOOKUP($A97,Tabula!$A:$O,7,FALSE),"")=0,"",IFERROR(VLOOKUP($A97,Tabula!$A:$O,7,FALSE),""))</f>
        <v>Sociālā pakalpojuma joma</v>
      </c>
      <c r="G97" s="10" t="str">
        <f>IFERROR(VLOOKUP(A97,Tabula!$A:$O,8,FALSE),"")</f>
        <v>Sondore Amanda</v>
      </c>
      <c r="H97" s="10" t="str">
        <f>IFERROR(VLOOKUP(A97,Tabula!$A:$O,9,FALSE),"")</f>
        <v>Amanda.Sondore@riga.lv</v>
      </c>
      <c r="I97" s="13">
        <f>IF(IFERROR(VLOOKUP($A97,Tabula!$A:$O,10,FALSE),"")=0,"",IFERROR(VLOOKUP($A97,Tabula!$A:$O,10,FALSE),""))</f>
        <v>67037433</v>
      </c>
      <c r="J97" s="27" t="str">
        <f>IF(IFERROR(VLOOKUP($A97,Tabula!$A:$O,11,FALSE),"")=0,"",IFERROR(VLOOKUP($A97,Tabula!$A:$O,11,FALSE),""))</f>
        <v>13.00-18.00 (rindas kārt.)</v>
      </c>
      <c r="K97" s="27" t="str">
        <f>IF(IFERROR(VLOOKUP($A97,Tabula!$A:$O,12,FALSE),"")=0,"",IFERROR(VLOOKUP($A97,Tabula!$A:$O,12,FALSE),""))</f>
        <v/>
      </c>
      <c r="L97" s="27" t="str">
        <f>IF(IFERROR(VLOOKUP($A97,Tabula!$A:$O,13,FALSE),"")=0,"",IFERROR(VLOOKUP($A97,Tabula!$A:$O,13,FALSE),""))</f>
        <v/>
      </c>
      <c r="M97" s="27" t="str">
        <f>IF(IFERROR(VLOOKUP($A97,Tabula!$A:$O,14,FALSE),"")=0,"",IFERROR(VLOOKUP($A97,Tabula!$A:$O,14,FALSE),""))</f>
        <v>9.00-12.00     13.00-15.00 (rindas kārt.)</v>
      </c>
      <c r="N97" s="27" t="str">
        <f>IF(IFERROR(VLOOKUP($A97,Tabula!$A:$O,15,FALSE),"")=0,"",IFERROR(VLOOKUP($A97,Tabula!$A:$O,15,FALSE),""))</f>
        <v/>
      </c>
    </row>
    <row r="98" spans="1:14" s="1" customFormat="1" ht="42" customHeight="1" x14ac:dyDescent="0.3">
      <c r="A98" s="2">
        <v>93</v>
      </c>
      <c r="B98" s="10" t="str">
        <f>IFERROR(VLOOKUP(A98,Tabula!$A:$O,3,FALSE),"")</f>
        <v>Latgales rajona nodaļas Teritoriālais centrs "Avoti"</v>
      </c>
      <c r="C98" s="10" t="str">
        <f>IFERROR(VLOOKUP(A98,Tabula!$A:$O,4,FALSE),"")</f>
        <v xml:space="preserve">Avotu iela 31 k-2 </v>
      </c>
      <c r="D98" s="13">
        <f>IF(IFERROR(VLOOKUP($A98,Tabula!$A:$O,5,FALSE),"")=0,"",IFERROR(VLOOKUP($A98,Tabula!$A:$O,5,FALSE),""))</f>
        <v>108</v>
      </c>
      <c r="E98" s="10" t="str">
        <f>IFERROR(VLOOKUP(A98,Tabula!$A:$O,6,FALSE),"")</f>
        <v xml:space="preserve">  Sociālais darbinieks</v>
      </c>
      <c r="F98" s="14" t="str">
        <f>IF(IFERROR(VLOOKUP($A98,Tabula!$A:$O,7,FALSE),"")=0,"",IFERROR(VLOOKUP($A98,Tabula!$A:$O,7,FALSE),""))</f>
        <v>Sociālā pakalpojuma joma</v>
      </c>
      <c r="G98" s="10" t="str">
        <f>IFERROR(VLOOKUP(A98,Tabula!$A:$O,8,FALSE),"")</f>
        <v>Cipule Zane</v>
      </c>
      <c r="H98" s="10" t="str">
        <f>IFERROR(VLOOKUP(A98,Tabula!$A:$O,9,FALSE),"")</f>
        <v>Zane.Cipule@riga.lv</v>
      </c>
      <c r="I98" s="13">
        <f>IF(IFERROR(VLOOKUP($A98,Tabula!$A:$O,10,FALSE),"")=0,"",IFERROR(VLOOKUP($A98,Tabula!$A:$O,10,FALSE),""))</f>
        <v>67181604</v>
      </c>
      <c r="J98" s="27" t="str">
        <f>IF(IFERROR(VLOOKUP($A98,Tabula!$A:$O,11,FALSE),"")=0,"",IFERROR(VLOOKUP($A98,Tabula!$A:$O,11,FALSE),""))</f>
        <v>13.00-18.00 (iepr. pier.)</v>
      </c>
      <c r="K98" s="27" t="str">
        <f>IF(IFERROR(VLOOKUP($A98,Tabula!$A:$O,12,FALSE),"")=0,"",IFERROR(VLOOKUP($A98,Tabula!$A:$O,12,FALSE),""))</f>
        <v>9.00-13.00 (rindas kārt.)</v>
      </c>
      <c r="L98" s="27" t="str">
        <f>IF(IFERROR(VLOOKUP($A98,Tabula!$A:$O,13,FALSE),"")=0,"",IFERROR(VLOOKUP($A98,Tabula!$A:$O,13,FALSE),""))</f>
        <v/>
      </c>
      <c r="M98" s="27" t="str">
        <f>IF(IFERROR(VLOOKUP($A98,Tabula!$A:$O,14,FALSE),"")=0,"",IFERROR(VLOOKUP($A98,Tabula!$A:$O,14,FALSE),""))</f>
        <v>9.00-12.00  13.00-16.00 (iepr.pier.)</v>
      </c>
      <c r="N98" s="27" t="str">
        <f>IF(IFERROR(VLOOKUP($A98,Tabula!$A:$O,15,FALSE),"")=0,"",IFERROR(VLOOKUP($A98,Tabula!$A:$O,15,FALSE),""))</f>
        <v/>
      </c>
    </row>
    <row r="99" spans="1:14" s="1" customFormat="1" ht="42" customHeight="1" x14ac:dyDescent="0.3">
      <c r="A99" s="2">
        <v>94</v>
      </c>
      <c r="B99" s="10" t="str">
        <f>IFERROR(VLOOKUP(A99,Tabula!$A:$O,3,FALSE),"")</f>
        <v>Latgales rajona nodaļas Teritoriālais centrs "Avoti"</v>
      </c>
      <c r="C99" s="10" t="str">
        <f>IFERROR(VLOOKUP(A99,Tabula!$A:$O,4,FALSE),"")</f>
        <v xml:space="preserve">Avotu iela 31 k-2 </v>
      </c>
      <c r="D99" s="13">
        <f>IF(IFERROR(VLOOKUP($A99,Tabula!$A:$O,5,FALSE),"")=0,"",IFERROR(VLOOKUP($A99,Tabula!$A:$O,5,FALSE),""))</f>
        <v>108</v>
      </c>
      <c r="E99" s="10" t="str">
        <f>IFERROR(VLOOKUP(A99,Tabula!$A:$O,6,FALSE),"")</f>
        <v xml:space="preserve">  Sociālais darbinieks</v>
      </c>
      <c r="F99" s="14" t="str">
        <f>IF(IFERROR(VLOOKUP($A99,Tabula!$A:$O,7,FALSE),"")=0,"",IFERROR(VLOOKUP($A99,Tabula!$A:$O,7,FALSE),""))</f>
        <v>Sociālā pakalpojuma joma</v>
      </c>
      <c r="G99" s="10">
        <f>IFERROR(VLOOKUP(A99,Tabula!$A:$O,8,FALSE),"")</f>
        <v>0</v>
      </c>
      <c r="H99" s="10">
        <f>IFERROR(VLOOKUP(A99,Tabula!$A:$O,9,FALSE),"")</f>
        <v>0</v>
      </c>
      <c r="I99" s="13">
        <f>IF(IFERROR(VLOOKUP($A99,Tabula!$A:$O,10,FALSE),"")=0,"",IFERROR(VLOOKUP($A99,Tabula!$A:$O,10,FALSE),""))</f>
        <v>67037687</v>
      </c>
      <c r="J99" s="27" t="str">
        <f>IF(IFERROR(VLOOKUP($A99,Tabula!$A:$O,11,FALSE),"")=0,"",IFERROR(VLOOKUP($A99,Tabula!$A:$O,11,FALSE),""))</f>
        <v>13.00-18.00 (iepr. pier.)</v>
      </c>
      <c r="K99" s="27" t="str">
        <f>IF(IFERROR(VLOOKUP($A99,Tabula!$A:$O,12,FALSE),"")=0,"",IFERROR(VLOOKUP($A99,Tabula!$A:$O,12,FALSE),""))</f>
        <v>9.00-13.00 (rindas kārt.)</v>
      </c>
      <c r="L99" s="27" t="str">
        <f>IF(IFERROR(VLOOKUP($A99,Tabula!$A:$O,13,FALSE),"")=0,"",IFERROR(VLOOKUP($A99,Tabula!$A:$O,13,FALSE),""))</f>
        <v/>
      </c>
      <c r="M99" s="27" t="str">
        <f>IF(IFERROR(VLOOKUP($A99,Tabula!$A:$O,14,FALSE),"")=0,"",IFERROR(VLOOKUP($A99,Tabula!$A:$O,14,FALSE),""))</f>
        <v>9.00-12.00  13.00-16.00 (iepr.pier.)</v>
      </c>
      <c r="N99" s="27" t="str">
        <f>IF(IFERROR(VLOOKUP($A99,Tabula!$A:$O,15,FALSE),"")=0,"",IFERROR(VLOOKUP($A99,Tabula!$A:$O,15,FALSE),""))</f>
        <v/>
      </c>
    </row>
    <row r="100" spans="1:14" s="1" customFormat="1" ht="42" customHeight="1" x14ac:dyDescent="0.3">
      <c r="A100" s="2">
        <v>95</v>
      </c>
      <c r="B100" s="10" t="str">
        <f>IFERROR(VLOOKUP(A100,Tabula!$A:$O,3,FALSE),"")</f>
        <v>Latgales rajona nodaļas Teritoriālais centrs "Avoti"</v>
      </c>
      <c r="C100" s="10" t="str">
        <f>IFERROR(VLOOKUP(A100,Tabula!$A:$O,4,FALSE),"")</f>
        <v xml:space="preserve">Avotu iela 31 k-2 </v>
      </c>
      <c r="D100" s="13">
        <f>IF(IFERROR(VLOOKUP($A100,Tabula!$A:$O,5,FALSE),"")=0,"",IFERROR(VLOOKUP($A100,Tabula!$A:$O,5,FALSE),""))</f>
        <v>102</v>
      </c>
      <c r="E100" s="10" t="str">
        <f>IFERROR(VLOOKUP(A100,Tabula!$A:$O,6,FALSE),"")</f>
        <v xml:space="preserve">   Vecākais sociālais darbinieks</v>
      </c>
      <c r="F100" s="14" t="str">
        <f>IF(IFERROR(VLOOKUP($A100,Tabula!$A:$O,7,FALSE),"")=0,"",IFERROR(VLOOKUP($A100,Tabula!$A:$O,7,FALSE),""))</f>
        <v>Sociālās palīdzības joma</v>
      </c>
      <c r="G100" s="10" t="str">
        <f>IFERROR(VLOOKUP(A100,Tabula!$A:$O,8,FALSE),"")</f>
        <v>Kurme Aija</v>
      </c>
      <c r="H100" s="10" t="str">
        <f>IFERROR(VLOOKUP(A100,Tabula!$A:$O,9,FALSE),"")</f>
        <v>Aija.kurme@riga.lv</v>
      </c>
      <c r="I100" s="13">
        <f>IF(IFERROR(VLOOKUP($A100,Tabula!$A:$O,10,FALSE),"")=0,"",IFERROR(VLOOKUP($A100,Tabula!$A:$O,10,FALSE),""))</f>
        <v>67105676</v>
      </c>
      <c r="J100" s="27" t="str">
        <f>IF(IFERROR(VLOOKUP($A100,Tabula!$A:$O,11,FALSE),"")=0,"",IFERROR(VLOOKUP($A100,Tabula!$A:$O,11,FALSE),""))</f>
        <v>13.00-18.00 (iepr. pier.)</v>
      </c>
      <c r="K100" s="27" t="str">
        <f>IF(IFERROR(VLOOKUP($A100,Tabula!$A:$O,12,FALSE),"")=0,"",IFERROR(VLOOKUP($A100,Tabula!$A:$O,12,FALSE),""))</f>
        <v>9.00-13.00 (rindas kārt.)</v>
      </c>
      <c r="L100" s="27" t="str">
        <f>IF(IFERROR(VLOOKUP($A100,Tabula!$A:$O,13,FALSE),"")=0,"",IFERROR(VLOOKUP($A100,Tabula!$A:$O,13,FALSE),""))</f>
        <v/>
      </c>
      <c r="M100" s="27" t="str">
        <f>IF(IFERROR(VLOOKUP($A100,Tabula!$A:$O,14,FALSE),"")=0,"",IFERROR(VLOOKUP($A100,Tabula!$A:$O,14,FALSE),""))</f>
        <v>9.00-12.00
13.00-16.00 (iepr.pier.)</v>
      </c>
      <c r="N100" s="27" t="str">
        <f>IF(IFERROR(VLOOKUP($A100,Tabula!$A:$O,15,FALSE),"")=0,"",IFERROR(VLOOKUP($A100,Tabula!$A:$O,15,FALSE),""))</f>
        <v/>
      </c>
    </row>
    <row r="101" spans="1:14" s="1" customFormat="1" ht="42" customHeight="1" x14ac:dyDescent="0.3">
      <c r="A101" s="2">
        <v>96</v>
      </c>
      <c r="B101" s="10" t="str">
        <f>IFERROR(VLOOKUP(A101,Tabula!$A:$O,3,FALSE),"")</f>
        <v>Latgales rajona nodaļas Teritoriālais centrs "Avoti"</v>
      </c>
      <c r="C101" s="10" t="str">
        <f>IFERROR(VLOOKUP(A101,Tabula!$A:$O,4,FALSE),"")</f>
        <v xml:space="preserve">Avotu iela 31 k-2 </v>
      </c>
      <c r="D101" s="13">
        <f>IF(IFERROR(VLOOKUP($A101,Tabula!$A:$O,5,FALSE),"")=0,"",IFERROR(VLOOKUP($A101,Tabula!$A:$O,5,FALSE),""))</f>
        <v>101</v>
      </c>
      <c r="E101" s="10" t="str">
        <f>IFERROR(VLOOKUP(A101,Tabula!$A:$O,6,FALSE),"")</f>
        <v xml:space="preserve">    Sociālās palīdzības organizators</v>
      </c>
      <c r="F101" s="14" t="str">
        <f>IF(IFERROR(VLOOKUP($A101,Tabula!$A:$O,7,FALSE),"")=0,"",IFERROR(VLOOKUP($A101,Tabula!$A:$O,7,FALSE),""))</f>
        <v>Sociālās palīdzības joma</v>
      </c>
      <c r="G101" s="10" t="str">
        <f>IFERROR(VLOOKUP(A101,Tabula!$A:$O,8,FALSE),"")</f>
        <v>Landzberga Anna</v>
      </c>
      <c r="H101" s="10" t="str">
        <f>IFERROR(VLOOKUP(A101,Tabula!$A:$O,9,FALSE),"")</f>
        <v>anna.landzberga@riga.lv</v>
      </c>
      <c r="I101" s="13">
        <f>IF(IFERROR(VLOOKUP($A101,Tabula!$A:$O,10,FALSE),"")=0,"",IFERROR(VLOOKUP($A101,Tabula!$A:$O,10,FALSE),""))</f>
        <v>67037689</v>
      </c>
      <c r="J101" s="27" t="str">
        <f>IF(IFERROR(VLOOKUP($A101,Tabula!$A:$O,11,FALSE),"")=0,"",IFERROR(VLOOKUP($A101,Tabula!$A:$O,11,FALSE),""))</f>
        <v>9.00-18.00 (iepr.pier.)</v>
      </c>
      <c r="K101" s="27" t="str">
        <f>IF(IFERROR(VLOOKUP($A101,Tabula!$A:$O,12,FALSE),"")=0,"",IFERROR(VLOOKUP($A101,Tabula!$A:$O,12,FALSE),""))</f>
        <v>9.00-16.30 (iepr.pier.)</v>
      </c>
      <c r="L101" s="27" t="str">
        <f>IF(IFERROR(VLOOKUP($A101,Tabula!$A:$O,13,FALSE),"")=0,"",IFERROR(VLOOKUP($A101,Tabula!$A:$O,13,FALSE),""))</f>
        <v>9.00-16.30 (iepr.pier.)</v>
      </c>
      <c r="M101" s="27" t="str">
        <f>IF(IFERROR(VLOOKUP($A101,Tabula!$A:$O,14,FALSE),"")=0,"",IFERROR(VLOOKUP($A101,Tabula!$A:$O,14,FALSE),""))</f>
        <v>9.00-16.30 (iepr.pier.)</v>
      </c>
      <c r="N101" s="27" t="str">
        <f>IF(IFERROR(VLOOKUP($A101,Tabula!$A:$O,15,FALSE),"")=0,"",IFERROR(VLOOKUP($A101,Tabula!$A:$O,15,FALSE),""))</f>
        <v>9.00-14.00 (Apkalpo aprūpes mājās pakalpojuma sniedzēja darbiniekus)</v>
      </c>
    </row>
    <row r="102" spans="1:14" s="1" customFormat="1" ht="42" customHeight="1" x14ac:dyDescent="0.3">
      <c r="A102" s="2">
        <v>97</v>
      </c>
      <c r="B102" s="10" t="str">
        <f>IFERROR(VLOOKUP(A102,Tabula!$A:$O,3,FALSE),"")</f>
        <v>Latgales rajona nodaļas Teritoriālais centrs "Avoti"</v>
      </c>
      <c r="C102" s="10" t="str">
        <f>IFERROR(VLOOKUP(A102,Tabula!$A:$O,4,FALSE),"")</f>
        <v xml:space="preserve">Avotu iela 31 k-2 </v>
      </c>
      <c r="D102" s="13">
        <f>IF(IFERROR(VLOOKUP($A102,Tabula!$A:$O,5,FALSE),"")=0,"",IFERROR(VLOOKUP($A102,Tabula!$A:$O,5,FALSE),""))</f>
        <v>105</v>
      </c>
      <c r="E102" s="10" t="str">
        <f>IFERROR(VLOOKUP(A102,Tabula!$A:$O,6,FALSE),"")</f>
        <v xml:space="preserve">    Sociālās palīdzības organizators</v>
      </c>
      <c r="F102" s="14" t="str">
        <f>IF(IFERROR(VLOOKUP($A102,Tabula!$A:$O,7,FALSE),"")=0,"",IFERROR(VLOOKUP($A102,Tabula!$A:$O,7,FALSE),""))</f>
        <v>Sociālās palīdzības joma</v>
      </c>
      <c r="G102" s="10" t="str">
        <f>IFERROR(VLOOKUP(A102,Tabula!$A:$O,8,FALSE),"")</f>
        <v>Leimane Iveta</v>
      </c>
      <c r="H102" s="10" t="str">
        <f>IFERROR(VLOOKUP(A102,Tabula!$A:$O,9,FALSE),"")</f>
        <v>Iveta.Leimane@riga.lv</v>
      </c>
      <c r="I102" s="13">
        <f>IF(IFERROR(VLOOKUP($A102,Tabula!$A:$O,10,FALSE),"")=0,"",IFERROR(VLOOKUP($A102,Tabula!$A:$O,10,FALSE),""))</f>
        <v>67037655</v>
      </c>
      <c r="J102" s="27" t="str">
        <f>IF(IFERROR(VLOOKUP($A102,Tabula!$A:$O,11,FALSE),"")=0,"",IFERROR(VLOOKUP($A102,Tabula!$A:$O,11,FALSE),""))</f>
        <v>9.00-18.00 (iepr.pier.)</v>
      </c>
      <c r="K102" s="27" t="str">
        <f>IF(IFERROR(VLOOKUP($A102,Tabula!$A:$O,12,FALSE),"")=0,"",IFERROR(VLOOKUP($A102,Tabula!$A:$O,12,FALSE),""))</f>
        <v>9.00-16.30 (iepr.pier.)</v>
      </c>
      <c r="L102" s="27" t="str">
        <f>IF(IFERROR(VLOOKUP($A102,Tabula!$A:$O,13,FALSE),"")=0,"",IFERROR(VLOOKUP($A102,Tabula!$A:$O,13,FALSE),""))</f>
        <v>9.00-16.30 (iepr.pier.)</v>
      </c>
      <c r="M102" s="27" t="str">
        <f>IF(IFERROR(VLOOKUP($A102,Tabula!$A:$O,14,FALSE),"")=0,"",IFERROR(VLOOKUP($A102,Tabula!$A:$O,14,FALSE),""))</f>
        <v>9.00-16.30 (iepr.pier.)</v>
      </c>
      <c r="N102" s="27" t="str">
        <f>IF(IFERROR(VLOOKUP($A102,Tabula!$A:$O,15,FALSE),"")=0,"",IFERROR(VLOOKUP($A102,Tabula!$A:$O,15,FALSE),""))</f>
        <v>9.00-14.00 (Apkalpo aprūpes mājās pakalpojuma sniedzēja darbiniekus)</v>
      </c>
    </row>
    <row r="103" spans="1:14" s="1" customFormat="1" ht="42" customHeight="1" x14ac:dyDescent="0.3">
      <c r="A103" s="2">
        <v>98</v>
      </c>
      <c r="B103" s="10" t="str">
        <f>IFERROR(VLOOKUP(A103,Tabula!$A:$O,3,FALSE),"")</f>
        <v>Latgales rajona nodaļas Teritoriālais centrs "Avoti"</v>
      </c>
      <c r="C103" s="10" t="str">
        <f>IFERROR(VLOOKUP(A103,Tabula!$A:$O,4,FALSE),"")</f>
        <v xml:space="preserve">Avotu iela 31 k-2 </v>
      </c>
      <c r="D103" s="13">
        <f>IF(IFERROR(VLOOKUP($A103,Tabula!$A:$O,5,FALSE),"")=0,"",IFERROR(VLOOKUP($A103,Tabula!$A:$O,5,FALSE),""))</f>
        <v>101</v>
      </c>
      <c r="E103" s="10" t="str">
        <f>IFERROR(VLOOKUP(A103,Tabula!$A:$O,6,FALSE),"")</f>
        <v xml:space="preserve">    Sociālās palīdzības organizators</v>
      </c>
      <c r="F103" s="14" t="str">
        <f>IF(IFERROR(VLOOKUP($A103,Tabula!$A:$O,7,FALSE),"")=0,"",IFERROR(VLOOKUP($A103,Tabula!$A:$O,7,FALSE),""))</f>
        <v>Sociālās palīdzības joma</v>
      </c>
      <c r="G103" s="10" t="str">
        <f>IFERROR(VLOOKUP(A103,Tabula!$A:$O,8,FALSE),"")</f>
        <v>Mitrofanova Irina</v>
      </c>
      <c r="H103" s="10" t="str">
        <f>IFERROR(VLOOKUP(A103,Tabula!$A:$O,9,FALSE),"")</f>
        <v>Irina.Mitrofanova@riga.lv</v>
      </c>
      <c r="I103" s="13">
        <f>IF(IFERROR(VLOOKUP($A103,Tabula!$A:$O,10,FALSE),"")=0,"",IFERROR(VLOOKUP($A103,Tabula!$A:$O,10,FALSE),""))</f>
        <v>67037678</v>
      </c>
      <c r="J103" s="27" t="str">
        <f>IF(IFERROR(VLOOKUP($A103,Tabula!$A:$O,11,FALSE),"")=0,"",IFERROR(VLOOKUP($A103,Tabula!$A:$O,11,FALSE),""))</f>
        <v>9.00-18.00 (iepr.pier.)</v>
      </c>
      <c r="K103" s="27" t="str">
        <f>IF(IFERROR(VLOOKUP($A103,Tabula!$A:$O,12,FALSE),"")=0,"",IFERROR(VLOOKUP($A103,Tabula!$A:$O,12,FALSE),""))</f>
        <v>9.00-16.30 (iepr.pier.)</v>
      </c>
      <c r="L103" s="27" t="str">
        <f>IF(IFERROR(VLOOKUP($A103,Tabula!$A:$O,13,FALSE),"")=0,"",IFERROR(VLOOKUP($A103,Tabula!$A:$O,13,FALSE),""))</f>
        <v>9.00-16.30 (iepr.pier.)</v>
      </c>
      <c r="M103" s="27" t="str">
        <f>IF(IFERROR(VLOOKUP($A103,Tabula!$A:$O,14,FALSE),"")=0,"",IFERROR(VLOOKUP($A103,Tabula!$A:$O,14,FALSE),""))</f>
        <v>9.00-16.30 (iepr.pier.)</v>
      </c>
      <c r="N103" s="27" t="str">
        <f>IF(IFERROR(VLOOKUP($A103,Tabula!$A:$O,15,FALSE),"")=0,"",IFERROR(VLOOKUP($A103,Tabula!$A:$O,15,FALSE),""))</f>
        <v>9.00-14.00 (Apkalpo aprūpes mājās pakalpojuma sniedzēja darbiniekus)</v>
      </c>
    </row>
    <row r="104" spans="1:14" s="1" customFormat="1" ht="42" customHeight="1" x14ac:dyDescent="0.3">
      <c r="A104" s="2">
        <v>99</v>
      </c>
      <c r="B104" s="10" t="str">
        <f>IFERROR(VLOOKUP(A104,Tabula!$A:$O,3,FALSE),"")</f>
        <v>Latgales rajona nodaļas Teritoriālais centrs "Avoti"</v>
      </c>
      <c r="C104" s="10" t="str">
        <f>IFERROR(VLOOKUP(A104,Tabula!$A:$O,4,FALSE),"")</f>
        <v xml:space="preserve">Avotu iela 31 k-2 </v>
      </c>
      <c r="D104" s="13">
        <f>IF(IFERROR(VLOOKUP($A104,Tabula!$A:$O,5,FALSE),"")=0,"",IFERROR(VLOOKUP($A104,Tabula!$A:$O,5,FALSE),""))</f>
        <v>101</v>
      </c>
      <c r="E104" s="10" t="str">
        <f>IFERROR(VLOOKUP(A104,Tabula!$A:$O,6,FALSE),"")</f>
        <v xml:space="preserve">    Sociālās palīdzības organizators</v>
      </c>
      <c r="F104" s="14" t="str">
        <f>IF(IFERROR(VLOOKUP($A104,Tabula!$A:$O,7,FALSE),"")=0,"",IFERROR(VLOOKUP($A104,Tabula!$A:$O,7,FALSE),""))</f>
        <v>Sociālās palīdzības joma</v>
      </c>
      <c r="G104" s="10" t="str">
        <f>IFERROR(VLOOKUP(A104,Tabula!$A:$O,8,FALSE),"")</f>
        <v xml:space="preserve">Rozenberga Ilze </v>
      </c>
      <c r="H104" s="10" t="str">
        <f>IFERROR(VLOOKUP(A104,Tabula!$A:$O,9,FALSE),"")</f>
        <v>ilze.rozenberga@riga.lv</v>
      </c>
      <c r="I104" s="13">
        <f>IF(IFERROR(VLOOKUP($A104,Tabula!$A:$O,10,FALSE),"")=0,"",IFERROR(VLOOKUP($A104,Tabula!$A:$O,10,FALSE),""))</f>
        <v>67037690</v>
      </c>
      <c r="J104" s="27" t="str">
        <f>IF(IFERROR(VLOOKUP($A104,Tabula!$A:$O,11,FALSE),"")=0,"",IFERROR(VLOOKUP($A104,Tabula!$A:$O,11,FALSE),""))</f>
        <v>9.00-18.00 (iepr.pier.)</v>
      </c>
      <c r="K104" s="27" t="str">
        <f>IF(IFERROR(VLOOKUP($A104,Tabula!$A:$O,12,FALSE),"")=0,"",IFERROR(VLOOKUP($A104,Tabula!$A:$O,12,FALSE),""))</f>
        <v>9.00-16.30 (iepr.pier.)</v>
      </c>
      <c r="L104" s="27" t="str">
        <f>IF(IFERROR(VLOOKUP($A104,Tabula!$A:$O,13,FALSE),"")=0,"",IFERROR(VLOOKUP($A104,Tabula!$A:$O,13,FALSE),""))</f>
        <v>9.00-16.30 (iepr.pier.)</v>
      </c>
      <c r="M104" s="27" t="str">
        <f>IF(IFERROR(VLOOKUP($A104,Tabula!$A:$O,14,FALSE),"")=0,"",IFERROR(VLOOKUP($A104,Tabula!$A:$O,14,FALSE),""))</f>
        <v>9.00-16.30 (iepr.pier.)</v>
      </c>
      <c r="N104" s="27" t="str">
        <f>IF(IFERROR(VLOOKUP($A104,Tabula!$A:$O,15,FALSE),"")=0,"",IFERROR(VLOOKUP($A104,Tabula!$A:$O,15,FALSE),""))</f>
        <v>9.00-14.00 (Apkalpo aprūpes mājās pakalpojuma sniedzēja darbiniekus)</v>
      </c>
    </row>
    <row r="105" spans="1:14" s="1" customFormat="1" ht="42" customHeight="1" x14ac:dyDescent="0.3">
      <c r="A105" s="2">
        <v>100</v>
      </c>
      <c r="B105" s="10" t="str">
        <f>IFERROR(VLOOKUP(A105,Tabula!$A:$O,3,FALSE),"")</f>
        <v>Latgales rajona nodaļas Teritoriālais centrs "Avoti"</v>
      </c>
      <c r="C105" s="10" t="str">
        <f>IFERROR(VLOOKUP(A105,Tabula!$A:$O,4,FALSE),"")</f>
        <v xml:space="preserve">Avotu iela 31 k-2 </v>
      </c>
      <c r="D105" s="13">
        <f>IF(IFERROR(VLOOKUP($A105,Tabula!$A:$O,5,FALSE),"")=0,"",IFERROR(VLOOKUP($A105,Tabula!$A:$O,5,FALSE),""))</f>
        <v>101</v>
      </c>
      <c r="E105" s="10" t="str">
        <f>IFERROR(VLOOKUP(A105,Tabula!$A:$O,6,FALSE),"")</f>
        <v xml:space="preserve">    Sociālās palīdzības organizators</v>
      </c>
      <c r="F105" s="14" t="str">
        <f>IF(IFERROR(VLOOKUP($A105,Tabula!$A:$O,7,FALSE),"")=0,"",IFERROR(VLOOKUP($A105,Tabula!$A:$O,7,FALSE),""))</f>
        <v>Sociālās palīdzības joma</v>
      </c>
      <c r="G105" s="10" t="str">
        <f>IFERROR(VLOOKUP(A105,Tabula!$A:$O,8,FALSE),"")</f>
        <v>Rutkovska Jana</v>
      </c>
      <c r="H105" s="10" t="str">
        <f>IFERROR(VLOOKUP(A105,Tabula!$A:$O,9,FALSE),"")</f>
        <v>Jana.Rutkovska@riga.lv</v>
      </c>
      <c r="I105" s="13">
        <f>IF(IFERROR(VLOOKUP($A105,Tabula!$A:$O,10,FALSE),"")=0,"",IFERROR(VLOOKUP($A105,Tabula!$A:$O,10,FALSE),""))</f>
        <v>67037441</v>
      </c>
      <c r="J105" s="27" t="str">
        <f>IF(IFERROR(VLOOKUP($A105,Tabula!$A:$O,11,FALSE),"")=0,"",IFERROR(VLOOKUP($A105,Tabula!$A:$O,11,FALSE),""))</f>
        <v>9.00-18.00 (iepr.pier.)</v>
      </c>
      <c r="K105" s="27" t="str">
        <f>IF(IFERROR(VLOOKUP($A105,Tabula!$A:$O,12,FALSE),"")=0,"",IFERROR(VLOOKUP($A105,Tabula!$A:$O,12,FALSE),""))</f>
        <v>9.00-16.30 (iepr.pier.)</v>
      </c>
      <c r="L105" s="27" t="str">
        <f>IF(IFERROR(VLOOKUP($A105,Tabula!$A:$O,13,FALSE),"")=0,"",IFERROR(VLOOKUP($A105,Tabula!$A:$O,13,FALSE),""))</f>
        <v>9.00-16.30 (iepr.pier.)</v>
      </c>
      <c r="M105" s="27" t="str">
        <f>IF(IFERROR(VLOOKUP($A105,Tabula!$A:$O,14,FALSE),"")=0,"",IFERROR(VLOOKUP($A105,Tabula!$A:$O,14,FALSE),""))</f>
        <v>9.00-16.30 (iepr.pier.)</v>
      </c>
      <c r="N105" s="27" t="str">
        <f>IF(IFERROR(VLOOKUP($A105,Tabula!$A:$O,15,FALSE),"")=0,"",IFERROR(VLOOKUP($A105,Tabula!$A:$O,15,FALSE),""))</f>
        <v>9.00-14.00 (Apkalpo aprūpes mājās pakalpojuma sniedzēja darbiniekus)</v>
      </c>
    </row>
    <row r="106" spans="1:14" s="1" customFormat="1" ht="42" customHeight="1" x14ac:dyDescent="0.3">
      <c r="A106" s="2">
        <v>101</v>
      </c>
      <c r="B106" s="10" t="str">
        <f>IFERROR(VLOOKUP(A106,Tabula!$A:$O,3,FALSE),"")</f>
        <v>Latgales rajona nodaļas Teritoriālais centrs "Avoti"</v>
      </c>
      <c r="C106" s="10" t="str">
        <f>IFERROR(VLOOKUP(A106,Tabula!$A:$O,4,FALSE),"")</f>
        <v xml:space="preserve">Avotu iela 31 k-2 </v>
      </c>
      <c r="D106" s="13">
        <f>IF(IFERROR(VLOOKUP($A106,Tabula!$A:$O,5,FALSE),"")=0,"",IFERROR(VLOOKUP($A106,Tabula!$A:$O,5,FALSE),""))</f>
        <v>104</v>
      </c>
      <c r="E106" s="10" t="str">
        <f>IFERROR(VLOOKUP(A106,Tabula!$A:$O,6,FALSE),"")</f>
        <v xml:space="preserve">    Sociālās palīdzības organizators</v>
      </c>
      <c r="F106" s="14" t="str">
        <f>IF(IFERROR(VLOOKUP($A106,Tabula!$A:$O,7,FALSE),"")=0,"",IFERROR(VLOOKUP($A106,Tabula!$A:$O,7,FALSE),""))</f>
        <v>Sociālās palīdzības joma</v>
      </c>
      <c r="G106" s="10" t="str">
        <f>IFERROR(VLOOKUP(A106,Tabula!$A:$O,8,FALSE),"")</f>
        <v>Vitvicka Alla</v>
      </c>
      <c r="H106" s="10" t="str">
        <f>IFERROR(VLOOKUP(A106,Tabula!$A:$O,9,FALSE),"")</f>
        <v>Alla.Vitvicka@riga.lv</v>
      </c>
      <c r="I106" s="13">
        <f>IF(IFERROR(VLOOKUP($A106,Tabula!$A:$O,10,FALSE),"")=0,"",IFERROR(VLOOKUP($A106,Tabula!$A:$O,10,FALSE),""))</f>
        <v>67037688</v>
      </c>
      <c r="J106" s="27" t="str">
        <f>IF(IFERROR(VLOOKUP($A106,Tabula!$A:$O,11,FALSE),"")=0,"",IFERROR(VLOOKUP($A106,Tabula!$A:$O,11,FALSE),""))</f>
        <v>9.00-18.00 (iepr.pier.)</v>
      </c>
      <c r="K106" s="27" t="str">
        <f>IF(IFERROR(VLOOKUP($A106,Tabula!$A:$O,12,FALSE),"")=0,"",IFERROR(VLOOKUP($A106,Tabula!$A:$O,12,FALSE),""))</f>
        <v>9.00-16.30 (iepr.pier.)</v>
      </c>
      <c r="L106" s="27" t="str">
        <f>IF(IFERROR(VLOOKUP($A106,Tabula!$A:$O,13,FALSE),"")=0,"",IFERROR(VLOOKUP($A106,Tabula!$A:$O,13,FALSE),""))</f>
        <v>9.00-16.30 (iepr.pier.)</v>
      </c>
      <c r="M106" s="27" t="str">
        <f>IF(IFERROR(VLOOKUP($A106,Tabula!$A:$O,14,FALSE),"")=0,"",IFERROR(VLOOKUP($A106,Tabula!$A:$O,14,FALSE),""))</f>
        <v>9.00-16.30 (iepr.pier.)</v>
      </c>
      <c r="N106" s="27" t="str">
        <f>IF(IFERROR(VLOOKUP($A106,Tabula!$A:$O,15,FALSE),"")=0,"",IFERROR(VLOOKUP($A106,Tabula!$A:$O,15,FALSE),""))</f>
        <v>9.00-14.00 (Apkalpo aprūpes mājās pakalpojuma sniedzēja darbiniekus)</v>
      </c>
    </row>
    <row r="107" spans="1:14" s="1" customFormat="1" ht="42" customHeight="1" x14ac:dyDescent="0.3">
      <c r="A107" s="2">
        <v>102</v>
      </c>
      <c r="B107" s="10" t="str">
        <f>IFERROR(VLOOKUP(A107,Tabula!$A:$O,3,FALSE),"")</f>
        <v>Latgales rajona nodaļas Teritoriālais centrs "Avoti"</v>
      </c>
      <c r="C107" s="10" t="str">
        <f>IFERROR(VLOOKUP(A107,Tabula!$A:$O,4,FALSE),"")</f>
        <v xml:space="preserve">Avotu iela 31 k-2 </v>
      </c>
      <c r="D107" s="13">
        <f>IF(IFERROR(VLOOKUP($A107,Tabula!$A:$O,5,FALSE),"")=0,"",IFERROR(VLOOKUP($A107,Tabula!$A:$O,5,FALSE),""))</f>
        <v>101</v>
      </c>
      <c r="E107" s="10" t="str">
        <f>IFERROR(VLOOKUP(A107,Tabula!$A:$O,6,FALSE),"")</f>
        <v xml:space="preserve">    Sociālās palīdzības organizators</v>
      </c>
      <c r="F107" s="14" t="str">
        <f>IF(IFERROR(VLOOKUP($A107,Tabula!$A:$O,7,FALSE),"")=0,"",IFERROR(VLOOKUP($A107,Tabula!$A:$O,7,FALSE),""))</f>
        <v>Sociālās palīdzības joma</v>
      </c>
      <c r="G107" s="10">
        <f>IFERROR(VLOOKUP(A107,Tabula!$A:$O,8,FALSE),"")</f>
        <v>0</v>
      </c>
      <c r="H107" s="10">
        <f>IFERROR(VLOOKUP(A107,Tabula!$A:$O,9,FALSE),"")</f>
        <v>0</v>
      </c>
      <c r="I107" s="13" t="str">
        <f>IF(IFERROR(VLOOKUP($A107,Tabula!$A:$O,10,FALSE),"")=0,"",IFERROR(VLOOKUP($A107,Tabula!$A:$O,10,FALSE),""))</f>
        <v/>
      </c>
      <c r="J107" s="27" t="str">
        <f>IF(IFERROR(VLOOKUP($A107,Tabula!$A:$O,11,FALSE),"")=0,"",IFERROR(VLOOKUP($A107,Tabula!$A:$O,11,FALSE),""))</f>
        <v>9.00-18.00 (iepr.pier.)</v>
      </c>
      <c r="K107" s="27" t="str">
        <f>IF(IFERROR(VLOOKUP($A107,Tabula!$A:$O,12,FALSE),"")=0,"",IFERROR(VLOOKUP($A107,Tabula!$A:$O,12,FALSE),""))</f>
        <v>9.00-16.30 (iepr.pier.)</v>
      </c>
      <c r="L107" s="27" t="str">
        <f>IF(IFERROR(VLOOKUP($A107,Tabula!$A:$O,13,FALSE),"")=0,"",IFERROR(VLOOKUP($A107,Tabula!$A:$O,13,FALSE),""))</f>
        <v>9.00-16.30 (iepr.pier.)</v>
      </c>
      <c r="M107" s="27" t="str">
        <f>IF(IFERROR(VLOOKUP($A107,Tabula!$A:$O,14,FALSE),"")=0,"",IFERROR(VLOOKUP($A107,Tabula!$A:$O,14,FALSE),""))</f>
        <v>9.00-16.30 (iepr.pier.)</v>
      </c>
      <c r="N107" s="27" t="str">
        <f>IF(IFERROR(VLOOKUP($A107,Tabula!$A:$O,15,FALSE),"")=0,"",IFERROR(VLOOKUP($A107,Tabula!$A:$O,15,FALSE),""))</f>
        <v>9.00-14.00 (Apkalpo aprūpes mājās pakalpojuma sniedzēja darbiniekus)</v>
      </c>
    </row>
    <row r="108" spans="1:14" s="1" customFormat="1" ht="42" customHeight="1" x14ac:dyDescent="0.3">
      <c r="A108" s="2">
        <v>103</v>
      </c>
      <c r="B108" s="10" t="str">
        <f>IFERROR(VLOOKUP(A108,Tabula!$A:$O,3,FALSE),"")</f>
        <v>Latgales rajona nodaļas Teritoriālais centrs "Avoti"</v>
      </c>
      <c r="C108" s="10" t="str">
        <f>IFERROR(VLOOKUP(A108,Tabula!$A:$O,4,FALSE),"")</f>
        <v xml:space="preserve">Avotu iela 31 k-2 </v>
      </c>
      <c r="D108" s="13">
        <f>IF(IFERROR(VLOOKUP($A108,Tabula!$A:$O,5,FALSE),"")=0,"",IFERROR(VLOOKUP($A108,Tabula!$A:$O,5,FALSE),""))</f>
        <v>105</v>
      </c>
      <c r="E108" s="10" t="str">
        <f>IFERROR(VLOOKUP(A108,Tabula!$A:$O,6,FALSE),"")</f>
        <v xml:space="preserve">    Sociālās palīdzības organizators</v>
      </c>
      <c r="F108" s="14" t="str">
        <f>IF(IFERROR(VLOOKUP($A108,Tabula!$A:$O,7,FALSE),"")=0,"",IFERROR(VLOOKUP($A108,Tabula!$A:$O,7,FALSE),""))</f>
        <v>Sociālās palīdzības joma</v>
      </c>
      <c r="G108" s="10">
        <f>IFERROR(VLOOKUP(A108,Tabula!$A:$O,8,FALSE),"")</f>
        <v>0</v>
      </c>
      <c r="H108" s="10">
        <f>IFERROR(VLOOKUP(A108,Tabula!$A:$O,9,FALSE),"")</f>
        <v>0</v>
      </c>
      <c r="I108" s="13">
        <f>IF(IFERROR(VLOOKUP($A108,Tabula!$A:$O,10,FALSE),"")=0,"",IFERROR(VLOOKUP($A108,Tabula!$A:$O,10,FALSE),""))</f>
        <v>67037673</v>
      </c>
      <c r="J108" s="27" t="str">
        <f>IF(IFERROR(VLOOKUP($A108,Tabula!$A:$O,11,FALSE),"")=0,"",IFERROR(VLOOKUP($A108,Tabula!$A:$O,11,FALSE),""))</f>
        <v>9.00-18.00 (iepr.pier.)</v>
      </c>
      <c r="K108" s="27" t="str">
        <f>IF(IFERROR(VLOOKUP($A108,Tabula!$A:$O,12,FALSE),"")=0,"",IFERROR(VLOOKUP($A108,Tabula!$A:$O,12,FALSE),""))</f>
        <v>9.00-16.30 (iepr.pier.)</v>
      </c>
      <c r="L108" s="27" t="str">
        <f>IF(IFERROR(VLOOKUP($A108,Tabula!$A:$O,13,FALSE),"")=0,"",IFERROR(VLOOKUP($A108,Tabula!$A:$O,13,FALSE),""))</f>
        <v>9.00-16.30 (iepr.pier.)</v>
      </c>
      <c r="M108" s="27" t="str">
        <f>IF(IFERROR(VLOOKUP($A108,Tabula!$A:$O,14,FALSE),"")=0,"",IFERROR(VLOOKUP($A108,Tabula!$A:$O,14,FALSE),""))</f>
        <v>9.00-16.30 (iepr.pier.)</v>
      </c>
      <c r="N108" s="27" t="str">
        <f>IF(IFERROR(VLOOKUP($A108,Tabula!$A:$O,15,FALSE),"")=0,"",IFERROR(VLOOKUP($A108,Tabula!$A:$O,15,FALSE),""))</f>
        <v>9.00-14.00 (Apkalpo aprūpes mājās pakalpojuma sniedzēja darbiniekus)</v>
      </c>
    </row>
    <row r="109" spans="1:14" s="1" customFormat="1" ht="42" customHeight="1" x14ac:dyDescent="0.3">
      <c r="A109" s="2">
        <v>104</v>
      </c>
      <c r="B109" s="10" t="str">
        <f>IFERROR(VLOOKUP(A109,Tabula!$A:$O,3,FALSE),"")</f>
        <v>Latgales rajona nodaļas Teritoriālais centrs "Daugava"</v>
      </c>
      <c r="C109" s="10" t="str">
        <f>IFERROR(VLOOKUP(A109,Tabula!$A:$O,4,FALSE),"")</f>
        <v>Aglonas iela 35 k-1</v>
      </c>
      <c r="D109" s="13">
        <f>IF(IFERROR(VLOOKUP($A109,Tabula!$A:$O,5,FALSE),"")=0,"",IFERROR(VLOOKUP($A109,Tabula!$A:$O,5,FALSE),""))</f>
        <v>13</v>
      </c>
      <c r="E109" s="10" t="str">
        <f>IFERROR(VLOOKUP(A109,Tabula!$A:$O,6,FALSE),"")</f>
        <v>Vecākais sociālais darbinieks</v>
      </c>
      <c r="F109" s="14" t="str">
        <f>IF(IFERROR(VLOOKUP($A109,Tabula!$A:$O,7,FALSE),"")=0,"",IFERROR(VLOOKUP($A109,Tabula!$A:$O,7,FALSE),""))</f>
        <v>Sociālā darba joma</v>
      </c>
      <c r="G109" s="10">
        <f>IFERROR(VLOOKUP(A109,Tabula!$A:$O,8,FALSE),"")</f>
        <v>0</v>
      </c>
      <c r="H109" s="10">
        <f>IFERROR(VLOOKUP(A109,Tabula!$A:$O,9,FALSE),"")</f>
        <v>0</v>
      </c>
      <c r="I109" s="13">
        <f>IF(IFERROR(VLOOKUP($A109,Tabula!$A:$O,10,FALSE),"")=0,"",IFERROR(VLOOKUP($A109,Tabula!$A:$O,10,FALSE),""))</f>
        <v>67012081</v>
      </c>
      <c r="J109" s="27" t="str">
        <f>IF(IFERROR(VLOOKUP($A109,Tabula!$A:$O,11,FALSE),"")=0,"",IFERROR(VLOOKUP($A109,Tabula!$A:$O,11,FALSE),""))</f>
        <v>13.00-18.00 (rindas kārt.)</v>
      </c>
      <c r="K109" s="27" t="str">
        <f>IF(IFERROR(VLOOKUP($A109,Tabula!$A:$O,12,FALSE),"")=0,"",IFERROR(VLOOKUP($A109,Tabula!$A:$O,12,FALSE),""))</f>
        <v/>
      </c>
      <c r="L109" s="27" t="str">
        <f>IF(IFERROR(VLOOKUP($A109,Tabula!$A:$O,13,FALSE),"")=0,"",IFERROR(VLOOKUP($A109,Tabula!$A:$O,13,FALSE),""))</f>
        <v/>
      </c>
      <c r="M109" s="27" t="str">
        <f>IF(IFERROR(VLOOKUP($A109,Tabula!$A:$O,14,FALSE),"")=0,"",IFERROR(VLOOKUP($A109,Tabula!$A:$O,14,FALSE),""))</f>
        <v>9.00-12.00
13.00-15.00 (rindas kārt.)</v>
      </c>
      <c r="N109" s="27" t="str">
        <f>IF(IFERROR(VLOOKUP($A109,Tabula!$A:$O,15,FALSE),"")=0,"",IFERROR(VLOOKUP($A109,Tabula!$A:$O,15,FALSE),""))</f>
        <v/>
      </c>
    </row>
    <row r="110" spans="1:14" s="1" customFormat="1" ht="42" customHeight="1" x14ac:dyDescent="0.3">
      <c r="A110" s="2">
        <v>105</v>
      </c>
      <c r="B110" s="10" t="str">
        <f>IFERROR(VLOOKUP(A110,Tabula!$A:$O,3,FALSE),"")</f>
        <v>Latgales rajona nodaļas Teritoriālais centrs "Daugava"</v>
      </c>
      <c r="C110" s="10" t="str">
        <f>IFERROR(VLOOKUP(A110,Tabula!$A:$O,4,FALSE),"")</f>
        <v>Aglonas iela 35 k-1</v>
      </c>
      <c r="D110" s="13">
        <f>IF(IFERROR(VLOOKUP($A110,Tabula!$A:$O,5,FALSE),"")=0,"",IFERROR(VLOOKUP($A110,Tabula!$A:$O,5,FALSE),""))</f>
        <v>14</v>
      </c>
      <c r="E110" s="10" t="str">
        <f>IFERROR(VLOOKUP(A110,Tabula!$A:$O,6,FALSE),"")</f>
        <v>Teritoriālā centra vadītāja p.i.</v>
      </c>
      <c r="F110" s="14" t="str">
        <f>IF(IFERROR(VLOOKUP($A110,Tabula!$A:$O,7,FALSE),"")=0,"",IFERROR(VLOOKUP($A110,Tabula!$A:$O,7,FALSE),""))</f>
        <v/>
      </c>
      <c r="G110" s="10" t="str">
        <f>IFERROR(VLOOKUP(A110,Tabula!$A:$O,8,FALSE),"")</f>
        <v xml:space="preserve"> Rolmane Aija</v>
      </c>
      <c r="H110" s="10" t="str">
        <f>IFERROR(VLOOKUP(A110,Tabula!$A:$O,9,FALSE),"")</f>
        <v>Aija.Rolmane@riga.lv</v>
      </c>
      <c r="I110" s="13">
        <f>IF(IFERROR(VLOOKUP($A110,Tabula!$A:$O,10,FALSE),"")=0,"",IFERROR(VLOOKUP($A110,Tabula!$A:$O,10,FALSE),""))</f>
        <v>67012395</v>
      </c>
      <c r="J110" s="27" t="str">
        <f>IF(IFERROR(VLOOKUP($A110,Tabula!$A:$O,11,FALSE),"")=0,"",IFERROR(VLOOKUP($A110,Tabula!$A:$O,11,FALSE),""))</f>
        <v>13.00-18.00 (iepr.pier.)</v>
      </c>
      <c r="K110" s="27" t="str">
        <f>IF(IFERROR(VLOOKUP($A110,Tabula!$A:$O,12,FALSE),"")=0,"",IFERROR(VLOOKUP($A110,Tabula!$A:$O,12,FALSE),""))</f>
        <v/>
      </c>
      <c r="L110" s="27" t="str">
        <f>IF(IFERROR(VLOOKUP($A110,Tabula!$A:$O,13,FALSE),"")=0,"",IFERROR(VLOOKUP($A110,Tabula!$A:$O,13,FALSE),""))</f>
        <v/>
      </c>
      <c r="M110" s="27" t="str">
        <f>IF(IFERROR(VLOOKUP($A110,Tabula!$A:$O,14,FALSE),"")=0,"",IFERROR(VLOOKUP($A110,Tabula!$A:$O,14,FALSE),""))</f>
        <v/>
      </c>
      <c r="N110" s="27" t="str">
        <f>IF(IFERROR(VLOOKUP($A110,Tabula!$A:$O,15,FALSE),"")=0,"",IFERROR(VLOOKUP($A110,Tabula!$A:$O,15,FALSE),""))</f>
        <v/>
      </c>
    </row>
    <row r="111" spans="1:14" s="1" customFormat="1" ht="42" customHeight="1" x14ac:dyDescent="0.3">
      <c r="A111" s="2">
        <v>106</v>
      </c>
      <c r="B111" s="10" t="str">
        <f>IFERROR(VLOOKUP(A111,Tabula!$A:$O,3,FALSE),"")</f>
        <v>Latgales rajona nodaļas Teritoriālais centrs "Daugava"</v>
      </c>
      <c r="C111" s="10" t="str">
        <f>IFERROR(VLOOKUP(A111,Tabula!$A:$O,4,FALSE),"")</f>
        <v>Aglonas iela 35 k-1</v>
      </c>
      <c r="D111" s="13">
        <f>IF(IFERROR(VLOOKUP($A111,Tabula!$A:$O,5,FALSE),"")=0,"",IFERROR(VLOOKUP($A111,Tabula!$A:$O,5,FALSE),""))</f>
        <v>7</v>
      </c>
      <c r="E111" s="10" t="str">
        <f>IFERROR(VLOOKUP(A111,Tabula!$A:$O,6,FALSE),"")</f>
        <v>Sociālās palīdzības organizators dzīves apstākļu novērtēšanai klientu dzīvesvietā</v>
      </c>
      <c r="F111" s="14" t="str">
        <f>IF(IFERROR(VLOOKUP($A111,Tabula!$A:$O,7,FALSE),"")=0,"",IFERROR(VLOOKUP($A111,Tabula!$A:$O,7,FALSE),""))</f>
        <v>Sociālās palīdzības joma</v>
      </c>
      <c r="G111" s="10" t="str">
        <f>IFERROR(VLOOKUP(A111,Tabula!$A:$O,8,FALSE),"")</f>
        <v>Kargapoļceva Nataļja</v>
      </c>
      <c r="H111" s="10" t="str">
        <f>IFERROR(VLOOKUP(A111,Tabula!$A:$O,9,FALSE),"")</f>
        <v>natalja.kargapolceva@riga.lv</v>
      </c>
      <c r="I111" s="13">
        <f>IF(IFERROR(VLOOKUP($A111,Tabula!$A:$O,10,FALSE),"")=0,"",IFERROR(VLOOKUP($A111,Tabula!$A:$O,10,FALSE),""))</f>
        <v>67012410</v>
      </c>
      <c r="J111" s="27" t="str">
        <f>IF(IFERROR(VLOOKUP($A111,Tabula!$A:$O,11,FALSE),"")=0,"",IFERROR(VLOOKUP($A111,Tabula!$A:$O,11,FALSE),""))</f>
        <v>9.00-18.00 (iepr.pier.)</v>
      </c>
      <c r="K111" s="27" t="str">
        <f>IF(IFERROR(VLOOKUP($A111,Tabula!$A:$O,12,FALSE),"")=0,"",IFERROR(VLOOKUP($A111,Tabula!$A:$O,12,FALSE),""))</f>
        <v>9.00-16.30 (iepr.pier.)</v>
      </c>
      <c r="L111" s="27" t="str">
        <f>IF(IFERROR(VLOOKUP($A111,Tabula!$A:$O,13,FALSE),"")=0,"",IFERROR(VLOOKUP($A111,Tabula!$A:$O,13,FALSE),""))</f>
        <v>9.00-16.30 (iepr.pier.)</v>
      </c>
      <c r="M111" s="27" t="str">
        <f>IF(IFERROR(VLOOKUP($A111,Tabula!$A:$O,14,FALSE),"")=0,"",IFERROR(VLOOKUP($A111,Tabula!$A:$O,14,FALSE),""))</f>
        <v>9.00-16.30 (iepr.pier.)</v>
      </c>
      <c r="N111" s="27" t="str">
        <f>IF(IFERROR(VLOOKUP($A111,Tabula!$A:$O,15,FALSE),"")=0,"",IFERROR(VLOOKUP($A111,Tabula!$A:$O,15,FALSE),""))</f>
        <v>9.00-14.00 (Apkalpo aprūpes mājās pakalpojuma sniedzēja darbiniekus)</v>
      </c>
    </row>
    <row r="112" spans="1:14" s="1" customFormat="1" ht="78.75" customHeight="1" x14ac:dyDescent="0.3">
      <c r="A112" s="2">
        <v>107</v>
      </c>
      <c r="B112" s="10" t="str">
        <f>IFERROR(VLOOKUP(A112,Tabula!$A:$O,3,FALSE),"")</f>
        <v>Latgales rajona nodaļas Teritoriālais centrs "Daugava"</v>
      </c>
      <c r="C112" s="10" t="str">
        <f>IFERROR(VLOOKUP(A112,Tabula!$A:$O,4,FALSE),"")</f>
        <v>Aglonas iela 35 k-1</v>
      </c>
      <c r="D112" s="13">
        <f>IF(IFERROR(VLOOKUP($A112,Tabula!$A:$O,5,FALSE),"")=0,"",IFERROR(VLOOKUP($A112,Tabula!$A:$O,5,FALSE),""))</f>
        <v>8</v>
      </c>
      <c r="E112" s="10" t="str">
        <f>IFERROR(VLOOKUP(A112,Tabula!$A:$O,6,FALSE),"")</f>
        <v>Sociālais darbinieks darbā ar ģimeni un bērniem</v>
      </c>
      <c r="F112" s="14" t="str">
        <f>IF(IFERROR(VLOOKUP($A112,Tabula!$A:$O,7,FALSE),"")=0,"",IFERROR(VLOOKUP($A112,Tabula!$A:$O,7,FALSE),""))</f>
        <v>Sociālā darba joma</v>
      </c>
      <c r="G112" s="10" t="str">
        <f>IFERROR(VLOOKUP(A112,Tabula!$A:$O,8,FALSE),"")</f>
        <v>Bērziņa - Daugule Inga</v>
      </c>
      <c r="H112" s="10" t="str">
        <f>IFERROR(VLOOKUP(A112,Tabula!$A:$O,9,FALSE),"")</f>
        <v>inga.berzina-daugule@riga.lv</v>
      </c>
      <c r="I112" s="13">
        <f>IF(IFERROR(VLOOKUP($A112,Tabula!$A:$O,10,FALSE),"")=0,"",IFERROR(VLOOKUP($A112,Tabula!$A:$O,10,FALSE),""))</f>
        <v>67012507</v>
      </c>
      <c r="J112" s="27" t="str">
        <f>IF(IFERROR(VLOOKUP($A112,Tabula!$A:$O,11,FALSE),"")=0,"",IFERROR(VLOOKUP($A112,Tabula!$A:$O,11,FALSE),""))</f>
        <v>13.00-18.00 (rindas kārt.)</v>
      </c>
      <c r="K112" s="27" t="str">
        <f>IF(IFERROR(VLOOKUP($A112,Tabula!$A:$O,12,FALSE),"")=0,"",IFERROR(VLOOKUP($A112,Tabula!$A:$O,12,FALSE),""))</f>
        <v/>
      </c>
      <c r="L112" s="27" t="str">
        <f>IF(IFERROR(VLOOKUP($A112,Tabula!$A:$O,13,FALSE),"")=0,"",IFERROR(VLOOKUP($A112,Tabula!$A:$O,13,FALSE),""))</f>
        <v/>
      </c>
      <c r="M112" s="27" t="str">
        <f>IF(IFERROR(VLOOKUP($A112,Tabula!$A:$O,14,FALSE),"")=0,"",IFERROR(VLOOKUP($A112,Tabula!$A:$O,14,FALSE),""))</f>
        <v>9.00-12.00
13.00-15.00 (rindas kārt.)</v>
      </c>
      <c r="N112" s="27" t="str">
        <f>IF(IFERROR(VLOOKUP($A112,Tabula!$A:$O,15,FALSE),"")=0,"",IFERROR(VLOOKUP($A112,Tabula!$A:$O,15,FALSE),""))</f>
        <v/>
      </c>
    </row>
    <row r="113" spans="1:14" s="1" customFormat="1" ht="76.5" customHeight="1" x14ac:dyDescent="0.3">
      <c r="A113" s="2">
        <v>108</v>
      </c>
      <c r="B113" s="10" t="str">
        <f>IFERROR(VLOOKUP(A113,Tabula!$A:$O,3,FALSE),"")</f>
        <v>Latgales rajona nodaļas Teritoriālais centrs "Daugava"</v>
      </c>
      <c r="C113" s="10" t="str">
        <f>IFERROR(VLOOKUP(A113,Tabula!$A:$O,4,FALSE),"")</f>
        <v>Aglonas iela 35 k-1</v>
      </c>
      <c r="D113" s="13">
        <f>IF(IFERROR(VLOOKUP($A113,Tabula!$A:$O,5,FALSE),"")=0,"",IFERROR(VLOOKUP($A113,Tabula!$A:$O,5,FALSE),""))</f>
        <v>12</v>
      </c>
      <c r="E113" s="10" t="str">
        <f>IFERROR(VLOOKUP(A113,Tabula!$A:$O,6,FALSE),"")</f>
        <v>Sociālais darbinieks darbā ar ģimeni un bērniem</v>
      </c>
      <c r="F113" s="14" t="str">
        <f>IF(IFERROR(VLOOKUP($A113,Tabula!$A:$O,7,FALSE),"")=0,"",IFERROR(VLOOKUP($A113,Tabula!$A:$O,7,FALSE),""))</f>
        <v>Sociālā darba joma</v>
      </c>
      <c r="G113" s="10" t="str">
        <f>IFERROR(VLOOKUP(A113,Tabula!$A:$O,8,FALSE),"")</f>
        <v>Medovikova Egita</v>
      </c>
      <c r="H113" s="10" t="str">
        <f>IFERROR(VLOOKUP(A113,Tabula!$A:$O,9,FALSE),"")</f>
        <v>egita.medovikova@riga.lv</v>
      </c>
      <c r="I113" s="13">
        <f>IF(IFERROR(VLOOKUP($A113,Tabula!$A:$O,10,FALSE),"")=0,"",IFERROR(VLOOKUP($A113,Tabula!$A:$O,10,FALSE),""))</f>
        <v>67012635</v>
      </c>
      <c r="J113" s="27" t="str">
        <f>IF(IFERROR(VLOOKUP($A113,Tabula!$A:$O,11,FALSE),"")=0,"",IFERROR(VLOOKUP($A113,Tabula!$A:$O,11,FALSE),""))</f>
        <v>13.00-18.00 (rindas kārt.)</v>
      </c>
      <c r="K113" s="27" t="str">
        <f>IF(IFERROR(VLOOKUP($A113,Tabula!$A:$O,12,FALSE),"")=0,"",IFERROR(VLOOKUP($A113,Tabula!$A:$O,12,FALSE),""))</f>
        <v/>
      </c>
      <c r="L113" s="27" t="str">
        <f>IF(IFERROR(VLOOKUP($A113,Tabula!$A:$O,13,FALSE),"")=0,"",IFERROR(VLOOKUP($A113,Tabula!$A:$O,13,FALSE),""))</f>
        <v/>
      </c>
      <c r="M113" s="27" t="str">
        <f>IF(IFERROR(VLOOKUP($A113,Tabula!$A:$O,14,FALSE),"")=0,"",IFERROR(VLOOKUP($A113,Tabula!$A:$O,14,FALSE),""))</f>
        <v>9.00-12.00
13.00-15.00 (rindas kārt.)</v>
      </c>
      <c r="N113" s="27" t="str">
        <f>IF(IFERROR(VLOOKUP($A113,Tabula!$A:$O,15,FALSE),"")=0,"",IFERROR(VLOOKUP($A113,Tabula!$A:$O,15,FALSE),""))</f>
        <v/>
      </c>
    </row>
    <row r="114" spans="1:14" s="1" customFormat="1" ht="77.25" customHeight="1" x14ac:dyDescent="0.3">
      <c r="A114" s="2">
        <v>109</v>
      </c>
      <c r="B114" s="10" t="str">
        <f>IFERROR(VLOOKUP(A114,Tabula!$A:$O,3,FALSE),"")</f>
        <v>Latgales rajona nodaļas Teritoriālais centrs "Daugava"</v>
      </c>
      <c r="C114" s="10" t="str">
        <f>IFERROR(VLOOKUP(A114,Tabula!$A:$O,4,FALSE),"")</f>
        <v>Aglonas iela 35 k-1</v>
      </c>
      <c r="D114" s="13">
        <f>IF(IFERROR(VLOOKUP($A114,Tabula!$A:$O,5,FALSE),"")=0,"",IFERROR(VLOOKUP($A114,Tabula!$A:$O,5,FALSE),""))</f>
        <v>11</v>
      </c>
      <c r="E114" s="10" t="str">
        <f>IFERROR(VLOOKUP(A114,Tabula!$A:$O,6,FALSE),"")</f>
        <v>Sociālais darbinieks darbā ar ģimeni un bērniem</v>
      </c>
      <c r="F114" s="14" t="str">
        <f>IF(IFERROR(VLOOKUP($A114,Tabula!$A:$O,7,FALSE),"")=0,"",IFERROR(VLOOKUP($A114,Tabula!$A:$O,7,FALSE),""))</f>
        <v>Sociālālā darba joma</v>
      </c>
      <c r="G114" s="10" t="str">
        <f>IFERROR(VLOOKUP(A114,Tabula!$A:$O,8,FALSE),"")</f>
        <v>Bondarenko Ludmila</v>
      </c>
      <c r="H114" s="10" t="str">
        <f>IFERROR(VLOOKUP(A114,Tabula!$A:$O,9,FALSE),"")</f>
        <v>ludmila.bondarenko@riga.lv</v>
      </c>
      <c r="I114" s="13">
        <f>IF(IFERROR(VLOOKUP($A114,Tabula!$A:$O,10,FALSE),"")=0,"",IFERROR(VLOOKUP($A114,Tabula!$A:$O,10,FALSE),""))</f>
        <v>67012399</v>
      </c>
      <c r="J114" s="27" t="str">
        <f>IF(IFERROR(VLOOKUP($A114,Tabula!$A:$O,11,FALSE),"")=0,"",IFERROR(VLOOKUP($A114,Tabula!$A:$O,11,FALSE),""))</f>
        <v>13.00-18.00 (rindas kārt.)</v>
      </c>
      <c r="K114" s="27" t="str">
        <f>IF(IFERROR(VLOOKUP($A114,Tabula!$A:$O,12,FALSE),"")=0,"",IFERROR(VLOOKUP($A114,Tabula!$A:$O,12,FALSE),""))</f>
        <v/>
      </c>
      <c r="L114" s="27" t="str">
        <f>IF(IFERROR(VLOOKUP($A114,Tabula!$A:$O,13,FALSE),"")=0,"",IFERROR(VLOOKUP($A114,Tabula!$A:$O,13,FALSE),""))</f>
        <v/>
      </c>
      <c r="M114" s="27" t="str">
        <f>IF(IFERROR(VLOOKUP($A114,Tabula!$A:$O,14,FALSE),"")=0,"",IFERROR(VLOOKUP($A114,Tabula!$A:$O,14,FALSE),""))</f>
        <v>9.00-12.00
13.00-15.00 (rindas kārt.)</v>
      </c>
      <c r="N114" s="27" t="str">
        <f>IF(IFERROR(VLOOKUP($A114,Tabula!$A:$O,15,FALSE),"")=0,"",IFERROR(VLOOKUP($A114,Tabula!$A:$O,15,FALSE),""))</f>
        <v/>
      </c>
    </row>
    <row r="115" spans="1:14" s="1" customFormat="1" ht="87.75" customHeight="1" x14ac:dyDescent="0.3">
      <c r="A115" s="2">
        <v>110</v>
      </c>
      <c r="B115" s="10" t="str">
        <f>IFERROR(VLOOKUP(A115,Tabula!$A:$O,3,FALSE),"")</f>
        <v>Latgales rajona nodaļas Teritoriālais centrs "Daugava"</v>
      </c>
      <c r="C115" s="10" t="str">
        <f>IFERROR(VLOOKUP(A115,Tabula!$A:$O,4,FALSE),"")</f>
        <v>Aglonas iela 35 k-1</v>
      </c>
      <c r="D115" s="13">
        <f>IF(IFERROR(VLOOKUP($A115,Tabula!$A:$O,5,FALSE),"")=0,"",IFERROR(VLOOKUP($A115,Tabula!$A:$O,5,FALSE),""))</f>
        <v>13</v>
      </c>
      <c r="E115" s="10" t="str">
        <f>IFERROR(VLOOKUP(A115,Tabula!$A:$O,6,FALSE),"")</f>
        <v>Sociālais darbinieks darbā ar ģimeni un bērniem</v>
      </c>
      <c r="F115" s="14" t="str">
        <f>IF(IFERROR(VLOOKUP($A115,Tabula!$A:$O,7,FALSE),"")=0,"",IFERROR(VLOOKUP($A115,Tabula!$A:$O,7,FALSE),""))</f>
        <v>Sociālās darba joma</v>
      </c>
      <c r="G115" s="10" t="str">
        <f>IFERROR(VLOOKUP(A115,Tabula!$A:$O,8,FALSE),"")</f>
        <v>Bērziņa Kristīne</v>
      </c>
      <c r="H115" s="10" t="str">
        <f>IFERROR(VLOOKUP(A115,Tabula!$A:$O,9,FALSE),"")</f>
        <v>kristine.berzina@riga.lv</v>
      </c>
      <c r="I115" s="13">
        <f>IF(IFERROR(VLOOKUP($A115,Tabula!$A:$O,10,FALSE),"")=0,"",IFERROR(VLOOKUP($A115,Tabula!$A:$O,10,FALSE),""))</f>
        <v>67012081</v>
      </c>
      <c r="J115" s="27" t="str">
        <f>IF(IFERROR(VLOOKUP($A115,Tabula!$A:$O,11,FALSE),"")=0,"",IFERROR(VLOOKUP($A115,Tabula!$A:$O,11,FALSE),""))</f>
        <v>13.00-18.00 (rindas kārt.)</v>
      </c>
      <c r="K115" s="27" t="str">
        <f>IF(IFERROR(VLOOKUP($A115,Tabula!$A:$O,12,FALSE),"")=0,"",IFERROR(VLOOKUP($A115,Tabula!$A:$O,12,FALSE),""))</f>
        <v/>
      </c>
      <c r="L115" s="27" t="str">
        <f>IF(IFERROR(VLOOKUP($A115,Tabula!$A:$O,13,FALSE),"")=0,"",IFERROR(VLOOKUP($A115,Tabula!$A:$O,13,FALSE),""))</f>
        <v/>
      </c>
      <c r="M115" s="27" t="str">
        <f>IF(IFERROR(VLOOKUP($A115,Tabula!$A:$O,14,FALSE),"")=0,"",IFERROR(VLOOKUP($A115,Tabula!$A:$O,14,FALSE),""))</f>
        <v>9.00-12.00
13.00-15.00 (rindas kārt.)</v>
      </c>
      <c r="N115" s="27" t="str">
        <f>IF(IFERROR(VLOOKUP($A115,Tabula!$A:$O,15,FALSE),"")=0,"",IFERROR(VLOOKUP($A115,Tabula!$A:$O,15,FALSE),""))</f>
        <v/>
      </c>
    </row>
    <row r="116" spans="1:14" s="1" customFormat="1" ht="72" customHeight="1" x14ac:dyDescent="0.3">
      <c r="A116" s="2">
        <v>111</v>
      </c>
      <c r="B116" s="10" t="str">
        <f>IFERROR(VLOOKUP(A116,Tabula!$A:$O,3,FALSE),"")</f>
        <v>Latgales rajona nodaļas Teritoriālais centrs "Daugava"</v>
      </c>
      <c r="C116" s="10" t="str">
        <f>IFERROR(VLOOKUP(A116,Tabula!$A:$O,4,FALSE),"")</f>
        <v>Aglonas iela 35 k-1</v>
      </c>
      <c r="D116" s="13">
        <f>IF(IFERROR(VLOOKUP($A116,Tabula!$A:$O,5,FALSE),"")=0,"",IFERROR(VLOOKUP($A116,Tabula!$A:$O,5,FALSE),""))</f>
        <v>21</v>
      </c>
      <c r="E116" s="10" t="str">
        <f>IFERROR(VLOOKUP(A116,Tabula!$A:$O,6,FALSE),"")</f>
        <v>Sociālais darbinieks</v>
      </c>
      <c r="F116" s="14" t="str">
        <f>IF(IFERROR(VLOOKUP($A116,Tabula!$A:$O,7,FALSE),"")=0,"",IFERROR(VLOOKUP($A116,Tabula!$A:$O,7,FALSE),""))</f>
        <v>Sociālās palīdzības joma</v>
      </c>
      <c r="G116" s="10" t="str">
        <f>IFERROR(VLOOKUP(A116,Tabula!$A:$O,8,FALSE),"")</f>
        <v>Lāce-Kainaize Juta</v>
      </c>
      <c r="H116" s="10" t="str">
        <f>IFERROR(VLOOKUP(A116,Tabula!$A:$O,9,FALSE),"")</f>
        <v>juta.lace-kainaize@riga.lv</v>
      </c>
      <c r="I116" s="13">
        <f>IF(IFERROR(VLOOKUP($A116,Tabula!$A:$O,10,FALSE),"")=0,"",IFERROR(VLOOKUP($A116,Tabula!$A:$O,10,FALSE),""))</f>
        <v>67012424</v>
      </c>
      <c r="J116" s="27" t="str">
        <f>IF(IFERROR(VLOOKUP($A116,Tabula!$A:$O,11,FALSE),"")=0,"",IFERROR(VLOOKUP($A116,Tabula!$A:$O,11,FALSE),""))</f>
        <v>13.00-18.00 (iepr. pier.)</v>
      </c>
      <c r="K116" s="27" t="str">
        <f>IF(IFERROR(VLOOKUP($A116,Tabula!$A:$O,12,FALSE),"")=0,"",IFERROR(VLOOKUP($A116,Tabula!$A:$O,12,FALSE),""))</f>
        <v>9.00-13.00 (rindas kārt.)</v>
      </c>
      <c r="L116" s="27" t="str">
        <f>IF(IFERROR(VLOOKUP($A116,Tabula!$A:$O,13,FALSE),"")=0,"",IFERROR(VLOOKUP($A116,Tabula!$A:$O,13,FALSE),""))</f>
        <v/>
      </c>
      <c r="M116" s="27" t="str">
        <f>IF(IFERROR(VLOOKUP($A116,Tabula!$A:$O,14,FALSE),"")=0,"",IFERROR(VLOOKUP($A116,Tabula!$A:$O,14,FALSE),""))</f>
        <v>9.00-12.00  13.00-16.00 (iepr.pier.)</v>
      </c>
      <c r="N116" s="27" t="str">
        <f>IF(IFERROR(VLOOKUP($A116,Tabula!$A:$O,15,FALSE),"")=0,"",IFERROR(VLOOKUP($A116,Tabula!$A:$O,15,FALSE),""))</f>
        <v/>
      </c>
    </row>
    <row r="117" spans="1:14" s="1" customFormat="1" ht="83.25" customHeight="1" x14ac:dyDescent="0.3">
      <c r="A117" s="2">
        <v>112</v>
      </c>
      <c r="B117" s="10" t="str">
        <f>IFERROR(VLOOKUP(A117,Tabula!$A:$O,3,FALSE),"")</f>
        <v>Latgales rajona nodaļas Teritoriālais centrs "Daugava"</v>
      </c>
      <c r="C117" s="10" t="str">
        <f>IFERROR(VLOOKUP(A117,Tabula!$A:$O,4,FALSE),"")</f>
        <v>Aglonas iela 35 k-1</v>
      </c>
      <c r="D117" s="13">
        <f>IF(IFERROR(VLOOKUP($A117,Tabula!$A:$O,5,FALSE),"")=0,"",IFERROR(VLOOKUP($A117,Tabula!$A:$O,5,FALSE),""))</f>
        <v>21</v>
      </c>
      <c r="E117" s="10" t="str">
        <f>IFERROR(VLOOKUP(A117,Tabula!$A:$O,6,FALSE),"")</f>
        <v>Sociālais darbinieks</v>
      </c>
      <c r="F117" s="14" t="str">
        <f>IF(IFERROR(VLOOKUP($A117,Tabula!$A:$O,7,FALSE),"")=0,"",IFERROR(VLOOKUP($A117,Tabula!$A:$O,7,FALSE),""))</f>
        <v>Sociālās palīdzības joma</v>
      </c>
      <c r="G117" s="10">
        <f>IFERROR(VLOOKUP(A117,Tabula!$A:$O,8,FALSE),"")</f>
        <v>0</v>
      </c>
      <c r="H117" s="10">
        <f>IFERROR(VLOOKUP(A117,Tabula!$A:$O,9,FALSE),"")</f>
        <v>0</v>
      </c>
      <c r="I117" s="13">
        <f>IF(IFERROR(VLOOKUP($A117,Tabula!$A:$O,10,FALSE),"")=0,"",IFERROR(VLOOKUP($A117,Tabula!$A:$O,10,FALSE),""))</f>
        <v>67012434</v>
      </c>
      <c r="J117" s="27" t="str">
        <f>IF(IFERROR(VLOOKUP($A117,Tabula!$A:$O,11,FALSE),"")=0,"",IFERROR(VLOOKUP($A117,Tabula!$A:$O,11,FALSE),""))</f>
        <v>13.00-18.00 (iepr. pier.)</v>
      </c>
      <c r="K117" s="27" t="str">
        <f>IF(IFERROR(VLOOKUP($A117,Tabula!$A:$O,12,FALSE),"")=0,"",IFERROR(VLOOKUP($A117,Tabula!$A:$O,12,FALSE),""))</f>
        <v>9.00-13.00 (rindas kārt.)</v>
      </c>
      <c r="L117" s="27" t="str">
        <f>IF(IFERROR(VLOOKUP($A117,Tabula!$A:$O,13,FALSE),"")=0,"",IFERROR(VLOOKUP($A117,Tabula!$A:$O,13,FALSE),""))</f>
        <v/>
      </c>
      <c r="M117" s="27" t="str">
        <f>IF(IFERROR(VLOOKUP($A117,Tabula!$A:$O,14,FALSE),"")=0,"",IFERROR(VLOOKUP($A117,Tabula!$A:$O,14,FALSE),""))</f>
        <v>9.00-12.00  13.00-16.00 (iepr.pier.)</v>
      </c>
      <c r="N117" s="27" t="str">
        <f>IF(IFERROR(VLOOKUP($A117,Tabula!$A:$O,15,FALSE),"")=0,"",IFERROR(VLOOKUP($A117,Tabula!$A:$O,15,FALSE),""))</f>
        <v/>
      </c>
    </row>
    <row r="118" spans="1:14" s="1" customFormat="1" ht="83.25" customHeight="1" x14ac:dyDescent="0.3">
      <c r="A118" s="2">
        <v>113</v>
      </c>
      <c r="B118" s="10" t="str">
        <f>IFERROR(VLOOKUP(A118,Tabula!$A:$O,3,FALSE),"")</f>
        <v>Latgales rajona nodaļas Teritoriālais centrs "Daugava"</v>
      </c>
      <c r="C118" s="10" t="str">
        <f>IFERROR(VLOOKUP(A118,Tabula!$A:$O,4,FALSE),"")</f>
        <v>Aglonas iela 35 k-1</v>
      </c>
      <c r="D118" s="13">
        <f>IF(IFERROR(VLOOKUP($A118,Tabula!$A:$O,5,FALSE),"")=0,"",IFERROR(VLOOKUP($A118,Tabula!$A:$O,5,FALSE),""))</f>
        <v>19</v>
      </c>
      <c r="E118" s="10" t="str">
        <f>IFERROR(VLOOKUP(A118,Tabula!$A:$O,6,FALSE),"")</f>
        <v>Klientu apkalpošanas speciālists</v>
      </c>
      <c r="F118" s="14" t="str">
        <f>IF(IFERROR(VLOOKUP($A118,Tabula!$A:$O,7,FALSE),"")=0,"",IFERROR(VLOOKUP($A118,Tabula!$A:$O,7,FALSE),""))</f>
        <v>Sociālā darba joma</v>
      </c>
      <c r="G118" s="10" t="str">
        <f>IFERROR(VLOOKUP(A118,Tabula!$A:$O,8,FALSE),"")</f>
        <v>Pavlova Valentina</v>
      </c>
      <c r="H118" s="10" t="str">
        <f>IFERROR(VLOOKUP(A118,Tabula!$A:$O,9,FALSE),"")</f>
        <v>Valentina.Pavlova@riga.lv</v>
      </c>
      <c r="I118" s="13">
        <f>IF(IFERROR(VLOOKUP($A118,Tabula!$A:$O,10,FALSE),"")=0,"",IFERROR(VLOOKUP($A118,Tabula!$A:$O,10,FALSE),""))</f>
        <v>67012267</v>
      </c>
      <c r="J118" s="27" t="str">
        <f>IF(IFERROR(VLOOKUP($A118,Tabula!$A:$O,11,FALSE),"")=0,"",IFERROR(VLOOKUP($A118,Tabula!$A:$O,11,FALSE),""))</f>
        <v/>
      </c>
      <c r="K118" s="27" t="str">
        <f>IF(IFERROR(VLOOKUP($A118,Tabula!$A:$O,12,FALSE),"")=0,"",IFERROR(VLOOKUP($A118,Tabula!$A:$O,12,FALSE),""))</f>
        <v/>
      </c>
      <c r="L118" s="27" t="str">
        <f>IF(IFERROR(VLOOKUP($A118,Tabula!$A:$O,13,FALSE),"")=0,"",IFERROR(VLOOKUP($A118,Tabula!$A:$O,13,FALSE),""))</f>
        <v/>
      </c>
      <c r="M118" s="27" t="str">
        <f>IF(IFERROR(VLOOKUP($A118,Tabula!$A:$O,14,FALSE),"")=0,"",IFERROR(VLOOKUP($A118,Tabula!$A:$O,14,FALSE),""))</f>
        <v/>
      </c>
      <c r="N118" s="27" t="str">
        <f>IF(IFERROR(VLOOKUP($A118,Tabula!$A:$O,15,FALSE),"")=0,"",IFERROR(VLOOKUP($A118,Tabula!$A:$O,15,FALSE),""))</f>
        <v/>
      </c>
    </row>
    <row r="119" spans="1:14" s="1" customFormat="1" ht="81.75" customHeight="1" x14ac:dyDescent="0.3">
      <c r="A119" s="2">
        <v>114</v>
      </c>
      <c r="B119" s="10" t="str">
        <f>IFERROR(VLOOKUP(A119,Tabula!$A:$O,3,FALSE),"")</f>
        <v>Latgales rajona nodaļas Teritoriālais centrs "Daugava"</v>
      </c>
      <c r="C119" s="10" t="str">
        <f>IFERROR(VLOOKUP(A119,Tabula!$A:$O,4,FALSE),"")</f>
        <v>Aglonas iela 35 k-1</v>
      </c>
      <c r="D119" s="13" t="str">
        <f>IF(IFERROR(VLOOKUP($A119,Tabula!$A:$O,5,FALSE),"")=0,"",IFERROR(VLOOKUP($A119,Tabula!$A:$O,5,FALSE),""))</f>
        <v/>
      </c>
      <c r="E119" s="10" t="str">
        <f>IFERROR(VLOOKUP(A119,Tabula!$A:$O,6,FALSE),"")</f>
        <v>Informators</v>
      </c>
      <c r="F119" s="14" t="str">
        <f>IF(IFERROR(VLOOKUP($A119,Tabula!$A:$O,7,FALSE),"")=0,"",IFERROR(VLOOKUP($A119,Tabula!$A:$O,7,FALSE),""))</f>
        <v/>
      </c>
      <c r="G119" s="10" t="str">
        <f>IFERROR(VLOOKUP(A119,Tabula!$A:$O,8,FALSE),"")</f>
        <v>Bariševa Rita</v>
      </c>
      <c r="H119" s="10" t="str">
        <f>IFERROR(VLOOKUP(A119,Tabula!$A:$O,9,FALSE),"")</f>
        <v>Rita.Bariseva@riga.lv</v>
      </c>
      <c r="I119" s="13" t="str">
        <f>IF(IFERROR(VLOOKUP($A119,Tabula!$A:$O,10,FALSE),"")=0,"",IFERROR(VLOOKUP($A119,Tabula!$A:$O,10,FALSE),""))</f>
        <v/>
      </c>
      <c r="J119" s="27" t="str">
        <f>IF(IFERROR(VLOOKUP($A119,Tabula!$A:$O,11,FALSE),"")=0,"",IFERROR(VLOOKUP($A119,Tabula!$A:$O,11,FALSE),""))</f>
        <v/>
      </c>
      <c r="K119" s="27" t="str">
        <f>IF(IFERROR(VLOOKUP($A119,Tabula!$A:$O,12,FALSE),"")=0,"",IFERROR(VLOOKUP($A119,Tabula!$A:$O,12,FALSE),""))</f>
        <v/>
      </c>
      <c r="L119" s="27" t="str">
        <f>IF(IFERROR(VLOOKUP($A119,Tabula!$A:$O,13,FALSE),"")=0,"",IFERROR(VLOOKUP($A119,Tabula!$A:$O,13,FALSE),""))</f>
        <v/>
      </c>
      <c r="M119" s="27" t="str">
        <f>IF(IFERROR(VLOOKUP($A119,Tabula!$A:$O,14,FALSE),"")=0,"",IFERROR(VLOOKUP($A119,Tabula!$A:$O,14,FALSE),""))</f>
        <v/>
      </c>
      <c r="N119" s="27" t="str">
        <f>IF(IFERROR(VLOOKUP($A119,Tabula!$A:$O,15,FALSE),"")=0,"",IFERROR(VLOOKUP($A119,Tabula!$A:$O,15,FALSE),""))</f>
        <v/>
      </c>
    </row>
    <row r="120" spans="1:14" s="1" customFormat="1" ht="42" customHeight="1" x14ac:dyDescent="0.3">
      <c r="A120" s="2">
        <v>115</v>
      </c>
      <c r="B120" s="10" t="str">
        <f>IFERROR(VLOOKUP(A120,Tabula!$A:$O,3,FALSE),"")</f>
        <v>Latgales rajona nodaļas Teritoriālais centrs "Daugava"</v>
      </c>
      <c r="C120" s="10" t="str">
        <f>IFERROR(VLOOKUP(A120,Tabula!$A:$O,4,FALSE),"")</f>
        <v>Aglonas iela 35 k-1</v>
      </c>
      <c r="D120" s="13">
        <f>IF(IFERROR(VLOOKUP($A120,Tabula!$A:$O,5,FALSE),"")=0,"",IFERROR(VLOOKUP($A120,Tabula!$A:$O,5,FALSE),""))</f>
        <v>8</v>
      </c>
      <c r="E120" s="10" t="str">
        <f>IFERROR(VLOOKUP(A120,Tabula!$A:$O,6,FALSE),"")</f>
        <v xml:space="preserve"> Sociālais darbinieks darbā ar ģimeni un bērniem</v>
      </c>
      <c r="F120" s="14" t="str">
        <f>IF(IFERROR(VLOOKUP($A120,Tabula!$A:$O,7,FALSE),"")=0,"",IFERROR(VLOOKUP($A120,Tabula!$A:$O,7,FALSE),""))</f>
        <v>Sociālā darba joma</v>
      </c>
      <c r="G120" s="10" t="str">
        <f>IFERROR(VLOOKUP(A120,Tabula!$A:$O,8,FALSE),"")</f>
        <v>Motiejūniene Svetlana</v>
      </c>
      <c r="H120" s="10" t="str">
        <f>IFERROR(VLOOKUP(A120,Tabula!$A:$O,9,FALSE),"")</f>
        <v>svetlana.motiejuniene@riga.lv</v>
      </c>
      <c r="I120" s="13">
        <f>IF(IFERROR(VLOOKUP($A120,Tabula!$A:$O,10,FALSE),"")=0,"",IFERROR(VLOOKUP($A120,Tabula!$A:$O,10,FALSE),""))</f>
        <v>67012586</v>
      </c>
      <c r="J120" s="27" t="str">
        <f>IF(IFERROR(VLOOKUP($A120,Tabula!$A:$O,11,FALSE),"")=0,"",IFERROR(VLOOKUP($A120,Tabula!$A:$O,11,FALSE),""))</f>
        <v>13.00-18.00 (rindas kārt.)</v>
      </c>
      <c r="K120" s="27" t="str">
        <f>IF(IFERROR(VLOOKUP($A120,Tabula!$A:$O,12,FALSE),"")=0,"",IFERROR(VLOOKUP($A120,Tabula!$A:$O,12,FALSE),""))</f>
        <v/>
      </c>
      <c r="L120" s="27" t="str">
        <f>IF(IFERROR(VLOOKUP($A120,Tabula!$A:$O,13,FALSE),"")=0,"",IFERROR(VLOOKUP($A120,Tabula!$A:$O,13,FALSE),""))</f>
        <v/>
      </c>
      <c r="M120" s="27" t="str">
        <f>IF(IFERROR(VLOOKUP($A120,Tabula!$A:$O,14,FALSE),"")=0,"",IFERROR(VLOOKUP($A120,Tabula!$A:$O,14,FALSE),""))</f>
        <v>9.00-12.00
13.00-15.00 (rindas kārt.)</v>
      </c>
      <c r="N120" s="27" t="str">
        <f>IF(IFERROR(VLOOKUP($A120,Tabula!$A:$O,15,FALSE),"")=0,"",IFERROR(VLOOKUP($A120,Tabula!$A:$O,15,FALSE),""))</f>
        <v/>
      </c>
    </row>
    <row r="121" spans="1:14" s="1" customFormat="1" ht="42" customHeight="1" x14ac:dyDescent="0.3">
      <c r="A121" s="2">
        <v>116</v>
      </c>
      <c r="B121" s="10" t="str">
        <f>IFERROR(VLOOKUP(A121,Tabula!$A:$O,3,FALSE),"")</f>
        <v>Latgales rajona nodaļas Teritoriālais centrs "Daugava"</v>
      </c>
      <c r="C121" s="10" t="str">
        <f>IFERROR(VLOOKUP(A121,Tabula!$A:$O,4,FALSE),"")</f>
        <v>Aglonas iela 35 k-1</v>
      </c>
      <c r="D121" s="13">
        <f>IF(IFERROR(VLOOKUP($A121,Tabula!$A:$O,5,FALSE),"")=0,"",IFERROR(VLOOKUP($A121,Tabula!$A:$O,5,FALSE),""))</f>
        <v>12</v>
      </c>
      <c r="E121" s="10" t="str">
        <f>IFERROR(VLOOKUP(A121,Tabula!$A:$O,6,FALSE),"")</f>
        <v xml:space="preserve"> Sociālais darbinieks darbā ar ģimeni un bērniem</v>
      </c>
      <c r="F121" s="14" t="str">
        <f>IF(IFERROR(VLOOKUP($A121,Tabula!$A:$O,7,FALSE),"")=0,"",IFERROR(VLOOKUP($A121,Tabula!$A:$O,7,FALSE),""))</f>
        <v>Sociālā darba joma</v>
      </c>
      <c r="G121" s="10" t="str">
        <f>IFERROR(VLOOKUP(A121,Tabula!$A:$O,8,FALSE),"")</f>
        <v>Stieģele Zane</v>
      </c>
      <c r="H121" s="10" t="str">
        <f>IFERROR(VLOOKUP(A121,Tabula!$A:$O,9,FALSE),"")</f>
        <v>Zane.Stiegele@riga.lv</v>
      </c>
      <c r="I121" s="13">
        <f>IF(IFERROR(VLOOKUP($A121,Tabula!$A:$O,10,FALSE),"")=0,"",IFERROR(VLOOKUP($A121,Tabula!$A:$O,10,FALSE),""))</f>
        <v>67012085</v>
      </c>
      <c r="J121" s="27" t="str">
        <f>IF(IFERROR(VLOOKUP($A121,Tabula!$A:$O,11,FALSE),"")=0,"",IFERROR(VLOOKUP($A121,Tabula!$A:$O,11,FALSE),""))</f>
        <v>13.00-18.00 (rindas kārt.)</v>
      </c>
      <c r="K121" s="27" t="str">
        <f>IF(IFERROR(VLOOKUP($A121,Tabula!$A:$O,12,FALSE),"")=0,"",IFERROR(VLOOKUP($A121,Tabula!$A:$O,12,FALSE),""))</f>
        <v/>
      </c>
      <c r="L121" s="27" t="str">
        <f>IF(IFERROR(VLOOKUP($A121,Tabula!$A:$O,13,FALSE),"")=0,"",IFERROR(VLOOKUP($A121,Tabula!$A:$O,13,FALSE),""))</f>
        <v/>
      </c>
      <c r="M121" s="27" t="str">
        <f>IF(IFERROR(VLOOKUP($A121,Tabula!$A:$O,14,FALSE),"")=0,"",IFERROR(VLOOKUP($A121,Tabula!$A:$O,14,FALSE),""))</f>
        <v>9.00-12.00
13.00-15.00 (rindas kārt.)</v>
      </c>
      <c r="N121" s="27" t="str">
        <f>IF(IFERROR(VLOOKUP($A121,Tabula!$A:$O,15,FALSE),"")=0,"",IFERROR(VLOOKUP($A121,Tabula!$A:$O,15,FALSE),""))</f>
        <v/>
      </c>
    </row>
    <row r="122" spans="1:14" s="1" customFormat="1" ht="42" customHeight="1" x14ac:dyDescent="0.3">
      <c r="A122" s="2">
        <v>117</v>
      </c>
      <c r="B122" s="10" t="str">
        <f>IFERROR(VLOOKUP(A122,Tabula!$A:$O,3,FALSE),"")</f>
        <v>Latgales rajona nodaļas Teritoriālais centrs "Daugava"</v>
      </c>
      <c r="C122" s="10" t="str">
        <f>IFERROR(VLOOKUP(A122,Tabula!$A:$O,4,FALSE),"")</f>
        <v>Aglonas iela 35 k-1</v>
      </c>
      <c r="D122" s="13">
        <f>IF(IFERROR(VLOOKUP($A122,Tabula!$A:$O,5,FALSE),"")=0,"",IFERROR(VLOOKUP($A122,Tabula!$A:$O,5,FALSE),""))</f>
        <v>11</v>
      </c>
      <c r="E122" s="10" t="str">
        <f>IFERROR(VLOOKUP(A122,Tabula!$A:$O,6,FALSE),"")</f>
        <v xml:space="preserve"> Sociālais darbinieks darbā ar ģimeni un bērniem</v>
      </c>
      <c r="F122" s="14" t="str">
        <f>IF(IFERROR(VLOOKUP($A122,Tabula!$A:$O,7,FALSE),"")=0,"",IFERROR(VLOOKUP($A122,Tabula!$A:$O,7,FALSE),""))</f>
        <v>Sociālā darba joma</v>
      </c>
      <c r="G122" s="10" t="str">
        <f>IFERROR(VLOOKUP(A122,Tabula!$A:$O,8,FALSE),"")</f>
        <v>Volkova Karina</v>
      </c>
      <c r="H122" s="10" t="str">
        <f>IFERROR(VLOOKUP(A122,Tabula!$A:$O,9,FALSE),"")</f>
        <v>Karina.Volkova@riga.lv</v>
      </c>
      <c r="I122" s="13">
        <f>IF(IFERROR(VLOOKUP($A122,Tabula!$A:$O,10,FALSE),"")=0,"",IFERROR(VLOOKUP($A122,Tabula!$A:$O,10,FALSE),""))</f>
        <v>67012074</v>
      </c>
      <c r="J122" s="27" t="str">
        <f>IF(IFERROR(VLOOKUP($A122,Tabula!$A:$O,11,FALSE),"")=0,"",IFERROR(VLOOKUP($A122,Tabula!$A:$O,11,FALSE),""))</f>
        <v>13.00-18.00 (rindas kārt.)</v>
      </c>
      <c r="K122" s="27" t="str">
        <f>IF(IFERROR(VLOOKUP($A122,Tabula!$A:$O,12,FALSE),"")=0,"",IFERROR(VLOOKUP($A122,Tabula!$A:$O,12,FALSE),""))</f>
        <v/>
      </c>
      <c r="L122" s="27" t="str">
        <f>IF(IFERROR(VLOOKUP($A122,Tabula!$A:$O,13,FALSE),"")=0,"",IFERROR(VLOOKUP($A122,Tabula!$A:$O,13,FALSE),""))</f>
        <v/>
      </c>
      <c r="M122" s="27" t="str">
        <f>IF(IFERROR(VLOOKUP($A122,Tabula!$A:$O,14,FALSE),"")=0,"",IFERROR(VLOOKUP($A122,Tabula!$A:$O,14,FALSE),""))</f>
        <v>9.00-12.00
13.00-15.00 (rindas kārt.)</v>
      </c>
      <c r="N122" s="27" t="str">
        <f>IF(IFERROR(VLOOKUP($A122,Tabula!$A:$O,15,FALSE),"")=0,"",IFERROR(VLOOKUP($A122,Tabula!$A:$O,15,FALSE),""))</f>
        <v/>
      </c>
    </row>
    <row r="123" spans="1:14" s="1" customFormat="1" ht="42" customHeight="1" x14ac:dyDescent="0.3">
      <c r="A123" s="2">
        <v>118</v>
      </c>
      <c r="B123" s="10" t="str">
        <f>IFERROR(VLOOKUP(A123,Tabula!$A:$O,3,FALSE),"")</f>
        <v>Latgales rajona nodaļas Teritoriālais centrs "Daugava"</v>
      </c>
      <c r="C123" s="10" t="str">
        <f>IFERROR(VLOOKUP(A123,Tabula!$A:$O,4,FALSE),"")</f>
        <v>Aglonas iela 35 k-1</v>
      </c>
      <c r="D123" s="13">
        <f>IF(IFERROR(VLOOKUP($A123,Tabula!$A:$O,5,FALSE),"")=0,"",IFERROR(VLOOKUP($A123,Tabula!$A:$O,5,FALSE),""))</f>
        <v>19</v>
      </c>
      <c r="E123" s="10" t="str">
        <f>IFERROR(VLOOKUP(A123,Tabula!$A:$O,6,FALSE),"")</f>
        <v xml:space="preserve"> Sociālais darbinieks darbā ar ģimeni un bērniem</v>
      </c>
      <c r="F123" s="14" t="str">
        <f>IF(IFERROR(VLOOKUP($A123,Tabula!$A:$O,7,FALSE),"")=0,"",IFERROR(VLOOKUP($A123,Tabula!$A:$O,7,FALSE),""))</f>
        <v>Sociālā darba joma</v>
      </c>
      <c r="G123" s="10">
        <f>IFERROR(VLOOKUP(A123,Tabula!$A:$O,8,FALSE),"")</f>
        <v>0</v>
      </c>
      <c r="H123" s="10">
        <f>IFERROR(VLOOKUP(A123,Tabula!$A:$O,9,FALSE),"")</f>
        <v>0</v>
      </c>
      <c r="I123" s="13">
        <f>IF(IFERROR(VLOOKUP($A123,Tabula!$A:$O,10,FALSE),"")=0,"",IFERROR(VLOOKUP($A123,Tabula!$A:$O,10,FALSE),""))</f>
        <v>67012094</v>
      </c>
      <c r="J123" s="27" t="str">
        <f>IF(IFERROR(VLOOKUP($A123,Tabula!$A:$O,11,FALSE),"")=0,"",IFERROR(VLOOKUP($A123,Tabula!$A:$O,11,FALSE),""))</f>
        <v>13.00-18.00 (rindas kārt.)</v>
      </c>
      <c r="K123" s="27" t="str">
        <f>IF(IFERROR(VLOOKUP($A123,Tabula!$A:$O,12,FALSE),"")=0,"",IFERROR(VLOOKUP($A123,Tabula!$A:$O,12,FALSE),""))</f>
        <v/>
      </c>
      <c r="L123" s="27" t="str">
        <f>IF(IFERROR(VLOOKUP($A123,Tabula!$A:$O,13,FALSE),"")=0,"",IFERROR(VLOOKUP($A123,Tabula!$A:$O,13,FALSE),""))</f>
        <v/>
      </c>
      <c r="M123" s="27" t="str">
        <f>IF(IFERROR(VLOOKUP($A123,Tabula!$A:$O,14,FALSE),"")=0,"",IFERROR(VLOOKUP($A123,Tabula!$A:$O,14,FALSE),""))</f>
        <v>9.00-12.00
13.00-15.00 (rindas kārt.)</v>
      </c>
      <c r="N123" s="27" t="str">
        <f>IF(IFERROR(VLOOKUP($A123,Tabula!$A:$O,15,FALSE),"")=0,"",IFERROR(VLOOKUP($A123,Tabula!$A:$O,15,FALSE),""))</f>
        <v/>
      </c>
    </row>
    <row r="124" spans="1:14" s="1" customFormat="1" ht="42" customHeight="1" x14ac:dyDescent="0.3">
      <c r="A124" s="2">
        <v>119</v>
      </c>
      <c r="B124" s="10" t="str">
        <f>IFERROR(VLOOKUP(A124,Tabula!$A:$O,3,FALSE),"")</f>
        <v>Latgales rajona nodaļas Teritoriālais centrs "Daugava"</v>
      </c>
      <c r="C124" s="10" t="str">
        <f>IFERROR(VLOOKUP(A124,Tabula!$A:$O,4,FALSE),"")</f>
        <v>Aglonas iela 35 k-1</v>
      </c>
      <c r="D124" s="13">
        <f>IF(IFERROR(VLOOKUP($A124,Tabula!$A:$O,5,FALSE),"")=0,"",IFERROR(VLOOKUP($A124,Tabula!$A:$O,5,FALSE),""))</f>
        <v>20</v>
      </c>
      <c r="E124" s="10" t="str">
        <f>IFERROR(VLOOKUP(A124,Tabula!$A:$O,6,FALSE),"")</f>
        <v xml:space="preserve"> Sociālais darbinieks</v>
      </c>
      <c r="F124" s="14" t="str">
        <f>IF(IFERROR(VLOOKUP($A124,Tabula!$A:$O,7,FALSE),"")=0,"",IFERROR(VLOOKUP($A124,Tabula!$A:$O,7,FALSE),""))</f>
        <v>Sociālā darba joma</v>
      </c>
      <c r="G124" s="10" t="str">
        <f>IFERROR(VLOOKUP(A124,Tabula!$A:$O,8,FALSE),"")</f>
        <v>Pērkone Ilze</v>
      </c>
      <c r="H124" s="10" t="str">
        <f>IFERROR(VLOOKUP(A124,Tabula!$A:$O,9,FALSE),"")</f>
        <v>iperkone2@riga.lv</v>
      </c>
      <c r="I124" s="13">
        <f>IF(IFERROR(VLOOKUP($A124,Tabula!$A:$O,10,FALSE),"")=0,"",IFERROR(VLOOKUP($A124,Tabula!$A:$O,10,FALSE),""))</f>
        <v>67012609</v>
      </c>
      <c r="J124" s="27" t="str">
        <f>IF(IFERROR(VLOOKUP($A124,Tabula!$A:$O,11,FALSE),"")=0,"",IFERROR(VLOOKUP($A124,Tabula!$A:$O,11,FALSE),""))</f>
        <v>13.00-18.00 (iepr. pier.)</v>
      </c>
      <c r="K124" s="27" t="str">
        <f>IF(IFERROR(VLOOKUP($A124,Tabula!$A:$O,12,FALSE),"")=0,"",IFERROR(VLOOKUP($A124,Tabula!$A:$O,12,FALSE),""))</f>
        <v>9.00-13.00 (rindas kārt.)</v>
      </c>
      <c r="L124" s="27" t="str">
        <f>IF(IFERROR(VLOOKUP($A124,Tabula!$A:$O,13,FALSE),"")=0,"",IFERROR(VLOOKUP($A124,Tabula!$A:$O,13,FALSE),""))</f>
        <v/>
      </c>
      <c r="M124" s="27" t="str">
        <f>IF(IFERROR(VLOOKUP($A124,Tabula!$A:$O,14,FALSE),"")=0,"",IFERROR(VLOOKUP($A124,Tabula!$A:$O,14,FALSE),""))</f>
        <v>9.00-12.00  13.00-16.00 (iepr.pier.)</v>
      </c>
      <c r="N124" s="27" t="str">
        <f>IF(IFERROR(VLOOKUP($A124,Tabula!$A:$O,15,FALSE),"")=0,"",IFERROR(VLOOKUP($A124,Tabula!$A:$O,15,FALSE),""))</f>
        <v/>
      </c>
    </row>
    <row r="125" spans="1:14" s="1" customFormat="1" ht="42" customHeight="1" x14ac:dyDescent="0.3">
      <c r="A125" s="2">
        <v>120</v>
      </c>
      <c r="B125" s="10" t="str">
        <f>IFERROR(VLOOKUP(A125,Tabula!$A:$O,3,FALSE),"")</f>
        <v>Latgales rajona nodaļas Teritoriālais centrs "Daugava"</v>
      </c>
      <c r="C125" s="10" t="str">
        <f>IFERROR(VLOOKUP(A125,Tabula!$A:$O,4,FALSE),"")</f>
        <v>Aglonas iela 35 k-1</v>
      </c>
      <c r="D125" s="13">
        <f>IF(IFERROR(VLOOKUP($A125,Tabula!$A:$O,5,FALSE),"")=0,"",IFERROR(VLOOKUP($A125,Tabula!$A:$O,5,FALSE),""))</f>
        <v>6</v>
      </c>
      <c r="E125" s="10" t="str">
        <f>IFERROR(VLOOKUP(A125,Tabula!$A:$O,6,FALSE),"")</f>
        <v xml:space="preserve">  Vecākais sociālais darbinieks</v>
      </c>
      <c r="F125" s="14" t="str">
        <f>IF(IFERROR(VLOOKUP($A125,Tabula!$A:$O,7,FALSE),"")=0,"",IFERROR(VLOOKUP($A125,Tabula!$A:$O,7,FALSE),""))</f>
        <v>Sociālā pakalpojuma joma</v>
      </c>
      <c r="G125" s="10" t="str">
        <f>IFERROR(VLOOKUP(A125,Tabula!$A:$O,8,FALSE),"")</f>
        <v xml:space="preserve">Pujāte Iveta </v>
      </c>
      <c r="H125" s="10" t="str">
        <f>IFERROR(VLOOKUP(A125,Tabula!$A:$O,9,FALSE),"")</f>
        <v>iveta.pujate@riga.lv</v>
      </c>
      <c r="I125" s="13">
        <f>IF(IFERROR(VLOOKUP($A125,Tabula!$A:$O,10,FALSE),"")=0,"",IFERROR(VLOOKUP($A125,Tabula!$A:$O,10,FALSE),""))</f>
        <v>67012397</v>
      </c>
      <c r="J125" s="27" t="str">
        <f>IF(IFERROR(VLOOKUP($A125,Tabula!$A:$O,11,FALSE),"")=0,"",IFERROR(VLOOKUP($A125,Tabula!$A:$O,11,FALSE),""))</f>
        <v>13.00-18.00 (rindas kārt.)</v>
      </c>
      <c r="K125" s="27" t="str">
        <f>IF(IFERROR(VLOOKUP($A125,Tabula!$A:$O,12,FALSE),"")=0,"",IFERROR(VLOOKUP($A125,Tabula!$A:$O,12,FALSE),""))</f>
        <v/>
      </c>
      <c r="L125" s="27" t="str">
        <f>IF(IFERROR(VLOOKUP($A125,Tabula!$A:$O,13,FALSE),"")=0,"",IFERROR(VLOOKUP($A125,Tabula!$A:$O,13,FALSE),""))</f>
        <v/>
      </c>
      <c r="M125" s="27" t="str">
        <f>IF(IFERROR(VLOOKUP($A125,Tabula!$A:$O,14,FALSE),"")=0,"",IFERROR(VLOOKUP($A125,Tabula!$A:$O,14,FALSE),""))</f>
        <v>9.00-12.00
13.00-15.00 (rindas kārt.)</v>
      </c>
      <c r="N125" s="27" t="str">
        <f>IF(IFERROR(VLOOKUP($A125,Tabula!$A:$O,15,FALSE),"")=0,"",IFERROR(VLOOKUP($A125,Tabula!$A:$O,15,FALSE),""))</f>
        <v/>
      </c>
    </row>
    <row r="126" spans="1:14" s="1" customFormat="1" ht="42" customHeight="1" x14ac:dyDescent="0.3">
      <c r="A126" s="2">
        <v>121</v>
      </c>
      <c r="B126" s="10" t="str">
        <f>IFERROR(VLOOKUP(A126,Tabula!$A:$O,3,FALSE),"")</f>
        <v>Latgales rajona nodaļas Teritoriālais centrs "Daugava"</v>
      </c>
      <c r="C126" s="10" t="str">
        <f>IFERROR(VLOOKUP(A126,Tabula!$A:$O,4,FALSE),"")</f>
        <v>Aglonas iela 35 k-1</v>
      </c>
      <c r="D126" s="13">
        <f>IF(IFERROR(VLOOKUP($A126,Tabula!$A:$O,5,FALSE),"")=0,"",IFERROR(VLOOKUP($A126,Tabula!$A:$O,5,FALSE),""))</f>
        <v>4</v>
      </c>
      <c r="E126" s="10" t="str">
        <f>IFERROR(VLOOKUP(A126,Tabula!$A:$O,6,FALSE),"")</f>
        <v xml:space="preserve">  Sociālais darbinieks</v>
      </c>
      <c r="F126" s="14" t="str">
        <f>IF(IFERROR(VLOOKUP($A126,Tabula!$A:$O,7,FALSE),"")=0,"",IFERROR(VLOOKUP($A126,Tabula!$A:$O,7,FALSE),""))</f>
        <v>Sociālā pakalpojuma joma</v>
      </c>
      <c r="G126" s="10" t="str">
        <f>IFERROR(VLOOKUP(A126,Tabula!$A:$O,8,FALSE),"")</f>
        <v>Davidenkova Ruta</v>
      </c>
      <c r="H126" s="10" t="str">
        <f>IFERROR(VLOOKUP(A126,Tabula!$A:$O,9,FALSE),"")</f>
        <v>Ruta.Davidenkova@riga.lv</v>
      </c>
      <c r="I126" s="13">
        <f>IF(IFERROR(VLOOKUP($A126,Tabula!$A:$O,10,FALSE),"")=0,"",IFERROR(VLOOKUP($A126,Tabula!$A:$O,10,FALSE),""))</f>
        <v>67012418</v>
      </c>
      <c r="J126" s="27" t="str">
        <f>IF(IFERROR(VLOOKUP($A126,Tabula!$A:$O,11,FALSE),"")=0,"",IFERROR(VLOOKUP($A126,Tabula!$A:$O,11,FALSE),""))</f>
        <v>13.00-18.00 (iepr. pier.)</v>
      </c>
      <c r="K126" s="27" t="str">
        <f>IF(IFERROR(VLOOKUP($A126,Tabula!$A:$O,12,FALSE),"")=0,"",IFERROR(VLOOKUP($A126,Tabula!$A:$O,12,FALSE),""))</f>
        <v>9.00-13.00 (rindas kārt.)</v>
      </c>
      <c r="L126" s="27" t="str">
        <f>IF(IFERROR(VLOOKUP($A126,Tabula!$A:$O,13,FALSE),"")=0,"",IFERROR(VLOOKUP($A126,Tabula!$A:$O,13,FALSE),""))</f>
        <v/>
      </c>
      <c r="M126" s="27" t="str">
        <f>IF(IFERROR(VLOOKUP($A126,Tabula!$A:$O,14,FALSE),"")=0,"",IFERROR(VLOOKUP($A126,Tabula!$A:$O,14,FALSE),""))</f>
        <v>9.00-12.00  13.00-16.00 (iepr.pier.)</v>
      </c>
      <c r="N126" s="27" t="str">
        <f>IF(IFERROR(VLOOKUP($A126,Tabula!$A:$O,15,FALSE),"")=0,"",IFERROR(VLOOKUP($A126,Tabula!$A:$O,15,FALSE),""))</f>
        <v/>
      </c>
    </row>
    <row r="127" spans="1:14" s="1" customFormat="1" ht="42" customHeight="1" x14ac:dyDescent="0.3">
      <c r="A127" s="2">
        <v>122</v>
      </c>
      <c r="B127" s="10" t="str">
        <f>IFERROR(VLOOKUP(A127,Tabula!$A:$O,3,FALSE),"")</f>
        <v>Latgales rajona nodaļas Teritoriālais centrs "Daugava"</v>
      </c>
      <c r="C127" s="10" t="str">
        <f>IFERROR(VLOOKUP(A127,Tabula!$A:$O,4,FALSE),"")</f>
        <v>Aglonas iela 35 k-1</v>
      </c>
      <c r="D127" s="13">
        <f>IF(IFERROR(VLOOKUP($A127,Tabula!$A:$O,5,FALSE),"")=0,"",IFERROR(VLOOKUP($A127,Tabula!$A:$O,5,FALSE),""))</f>
        <v>7</v>
      </c>
      <c r="E127" s="10" t="str">
        <f>IFERROR(VLOOKUP(A127,Tabula!$A:$O,6,FALSE),"")</f>
        <v xml:space="preserve">  Sociālais darbinieks</v>
      </c>
      <c r="F127" s="14" t="str">
        <f>IF(IFERROR(VLOOKUP($A127,Tabula!$A:$O,7,FALSE),"")=0,"",IFERROR(VLOOKUP($A127,Tabula!$A:$O,7,FALSE),""))</f>
        <v>Sociālā pakalpojuma joma</v>
      </c>
      <c r="G127" s="10" t="str">
        <f>IFERROR(VLOOKUP(A127,Tabula!$A:$O,8,FALSE),"")</f>
        <v>Orlova Olga</v>
      </c>
      <c r="H127" s="10" t="str">
        <f>IFERROR(VLOOKUP(A127,Tabula!$A:$O,9,FALSE),"")</f>
        <v>olga.orlova@riga.lv</v>
      </c>
      <c r="I127" s="13">
        <f>IF(IFERROR(VLOOKUP($A127,Tabula!$A:$O,10,FALSE),"")=0,"",IFERROR(VLOOKUP($A127,Tabula!$A:$O,10,FALSE),""))</f>
        <v>67012674</v>
      </c>
      <c r="J127" s="27" t="str">
        <f>IF(IFERROR(VLOOKUP($A127,Tabula!$A:$O,11,FALSE),"")=0,"",IFERROR(VLOOKUP($A127,Tabula!$A:$O,11,FALSE),""))</f>
        <v>13.00-18.00 (iepr. pier.)</v>
      </c>
      <c r="K127" s="27" t="str">
        <f>IF(IFERROR(VLOOKUP($A127,Tabula!$A:$O,12,FALSE),"")=0,"",IFERROR(VLOOKUP($A127,Tabula!$A:$O,12,FALSE),""))</f>
        <v>9.00-13.00 (rindas kārt.)</v>
      </c>
      <c r="L127" s="27" t="str">
        <f>IF(IFERROR(VLOOKUP($A127,Tabula!$A:$O,13,FALSE),"")=0,"",IFERROR(VLOOKUP($A127,Tabula!$A:$O,13,FALSE),""))</f>
        <v/>
      </c>
      <c r="M127" s="27" t="str">
        <f>IF(IFERROR(VLOOKUP($A127,Tabula!$A:$O,14,FALSE),"")=0,"",IFERROR(VLOOKUP($A127,Tabula!$A:$O,14,FALSE),""))</f>
        <v>9.00-12.00  13.00-16.00 (iepr.pier.)</v>
      </c>
      <c r="N127" s="27" t="str">
        <f>IF(IFERROR(VLOOKUP($A127,Tabula!$A:$O,15,FALSE),"")=0,"",IFERROR(VLOOKUP($A127,Tabula!$A:$O,15,FALSE),""))</f>
        <v/>
      </c>
    </row>
    <row r="128" spans="1:14" s="1" customFormat="1" ht="42" customHeight="1" x14ac:dyDescent="0.3">
      <c r="A128" s="2">
        <v>123</v>
      </c>
      <c r="B128" s="10" t="str">
        <f>IFERROR(VLOOKUP(A128,Tabula!$A:$O,3,FALSE),"")</f>
        <v>Latgales rajona nodaļas Teritoriālais centrs "Daugava"</v>
      </c>
      <c r="C128" s="10" t="str">
        <f>IFERROR(VLOOKUP(A128,Tabula!$A:$O,4,FALSE),"")</f>
        <v>Aglonas iela 35 k-1</v>
      </c>
      <c r="D128" s="13">
        <f>IF(IFERROR(VLOOKUP($A128,Tabula!$A:$O,5,FALSE),"")=0,"",IFERROR(VLOOKUP($A128,Tabula!$A:$O,5,FALSE),""))</f>
        <v>7</v>
      </c>
      <c r="E128" s="10" t="str">
        <f>IFERROR(VLOOKUP(A128,Tabula!$A:$O,6,FALSE),"")</f>
        <v xml:space="preserve">  Sociālais darbinieks</v>
      </c>
      <c r="F128" s="14" t="str">
        <f>IF(IFERROR(VLOOKUP($A128,Tabula!$A:$O,7,FALSE),"")=0,"",IFERROR(VLOOKUP($A128,Tabula!$A:$O,7,FALSE),""))</f>
        <v>Sociālā pakalpojuma joma</v>
      </c>
      <c r="G128" s="10">
        <f>IFERROR(VLOOKUP(A128,Tabula!$A:$O,8,FALSE),"")</f>
        <v>0</v>
      </c>
      <c r="H128" s="10">
        <f>IFERROR(VLOOKUP(A128,Tabula!$A:$O,9,FALSE),"")</f>
        <v>0</v>
      </c>
      <c r="I128" s="13">
        <f>IF(IFERROR(VLOOKUP($A128,Tabula!$A:$O,10,FALSE),"")=0,"",IFERROR(VLOOKUP($A128,Tabula!$A:$O,10,FALSE),""))</f>
        <v>67012381</v>
      </c>
      <c r="J128" s="27" t="str">
        <f>IF(IFERROR(VLOOKUP($A128,Tabula!$A:$O,11,FALSE),"")=0,"",IFERROR(VLOOKUP($A128,Tabula!$A:$O,11,FALSE),""))</f>
        <v>13.00-18.00 (iepr. pier.)</v>
      </c>
      <c r="K128" s="27" t="str">
        <f>IF(IFERROR(VLOOKUP($A128,Tabula!$A:$O,12,FALSE),"")=0,"",IFERROR(VLOOKUP($A128,Tabula!$A:$O,12,FALSE),""))</f>
        <v>9.00-13.00 (rindas kārt.)</v>
      </c>
      <c r="L128" s="27" t="str">
        <f>IF(IFERROR(VLOOKUP($A128,Tabula!$A:$O,13,FALSE),"")=0,"",IFERROR(VLOOKUP($A128,Tabula!$A:$O,13,FALSE),""))</f>
        <v/>
      </c>
      <c r="M128" s="27" t="str">
        <f>IF(IFERROR(VLOOKUP($A128,Tabula!$A:$O,14,FALSE),"")=0,"",IFERROR(VLOOKUP($A128,Tabula!$A:$O,14,FALSE),""))</f>
        <v>9.00-12.00  13.00-16.00 (iepr.pier.)</v>
      </c>
      <c r="N128" s="27" t="str">
        <f>IF(IFERROR(VLOOKUP($A128,Tabula!$A:$O,15,FALSE),"")=0,"",IFERROR(VLOOKUP($A128,Tabula!$A:$O,15,FALSE),""))</f>
        <v/>
      </c>
    </row>
    <row r="129" spans="1:14" s="1" customFormat="1" ht="42" customHeight="1" x14ac:dyDescent="0.3">
      <c r="A129" s="2">
        <v>124</v>
      </c>
      <c r="B129" s="10" t="str">
        <f>IFERROR(VLOOKUP(A129,Tabula!$A:$O,3,FALSE),"")</f>
        <v>Latgales rajona nodaļas Teritoriālais centrs "Daugava"</v>
      </c>
      <c r="C129" s="10" t="str">
        <f>IFERROR(VLOOKUP(A129,Tabula!$A:$O,4,FALSE),"")</f>
        <v>Aglonas iela 35 k-1</v>
      </c>
      <c r="D129" s="13">
        <f>IF(IFERROR(VLOOKUP($A129,Tabula!$A:$O,5,FALSE),"")=0,"",IFERROR(VLOOKUP($A129,Tabula!$A:$O,5,FALSE),""))</f>
        <v>5</v>
      </c>
      <c r="E129" s="10" t="str">
        <f>IFERROR(VLOOKUP(A129,Tabula!$A:$O,6,FALSE),"")</f>
        <v xml:space="preserve">   Vecākais sociālais darbinieks</v>
      </c>
      <c r="F129" s="14" t="str">
        <f>IF(IFERROR(VLOOKUP($A129,Tabula!$A:$O,7,FALSE),"")=0,"",IFERROR(VLOOKUP($A129,Tabula!$A:$O,7,FALSE),""))</f>
        <v>Sociālās palīdzības joma</v>
      </c>
      <c r="G129" s="10" t="str">
        <f>IFERROR(VLOOKUP(A129,Tabula!$A:$O,8,FALSE),"")</f>
        <v>Logina Aļona</v>
      </c>
      <c r="H129" s="10" t="str">
        <f>IFERROR(VLOOKUP(A129,Tabula!$A:$O,9,FALSE),"")</f>
        <v>alona.logina@riga.lv</v>
      </c>
      <c r="I129" s="13">
        <f>IF(IFERROR(VLOOKUP($A129,Tabula!$A:$O,10,FALSE),"")=0,"",IFERROR(VLOOKUP($A129,Tabula!$A:$O,10,FALSE),""))</f>
        <v>67012406</v>
      </c>
      <c r="J129" s="27" t="str">
        <f>IF(IFERROR(VLOOKUP($A129,Tabula!$A:$O,11,FALSE),"")=0,"",IFERROR(VLOOKUP($A129,Tabula!$A:$O,11,FALSE),""))</f>
        <v>13.00-18.00 (rindas kārt.)</v>
      </c>
      <c r="K129" s="27" t="str">
        <f>IF(IFERROR(VLOOKUP($A129,Tabula!$A:$O,12,FALSE),"")=0,"",IFERROR(VLOOKUP($A129,Tabula!$A:$O,12,FALSE),""))</f>
        <v/>
      </c>
      <c r="L129" s="27" t="str">
        <f>IF(IFERROR(VLOOKUP($A129,Tabula!$A:$O,13,FALSE),"")=0,"",IFERROR(VLOOKUP($A129,Tabula!$A:$O,13,FALSE),""))</f>
        <v/>
      </c>
      <c r="M129" s="27" t="str">
        <f>IF(IFERROR(VLOOKUP($A129,Tabula!$A:$O,14,FALSE),"")=0,"",IFERROR(VLOOKUP($A129,Tabula!$A:$O,14,FALSE),""))</f>
        <v>9.00-12.00
13.00-15.00 (rindas kārt.)</v>
      </c>
      <c r="N129" s="27" t="str">
        <f>IF(IFERROR(VLOOKUP($A129,Tabula!$A:$O,15,FALSE),"")=0,"",IFERROR(VLOOKUP($A129,Tabula!$A:$O,15,FALSE),""))</f>
        <v/>
      </c>
    </row>
    <row r="130" spans="1:14" s="1" customFormat="1" ht="42" customHeight="1" x14ac:dyDescent="0.3">
      <c r="A130" s="2">
        <v>125</v>
      </c>
      <c r="B130" s="10" t="str">
        <f>IFERROR(VLOOKUP(A130,Tabula!$A:$O,3,FALSE),"")</f>
        <v>Latgales rajona nodaļas Teritoriālais centrs "Daugava"</v>
      </c>
      <c r="C130" s="10" t="str">
        <f>IFERROR(VLOOKUP(A130,Tabula!$A:$O,4,FALSE),"")</f>
        <v>Aglonas iela 35 k-1</v>
      </c>
      <c r="D130" s="13">
        <f>IF(IFERROR(VLOOKUP($A130,Tabula!$A:$O,5,FALSE),"")=0,"",IFERROR(VLOOKUP($A130,Tabula!$A:$O,5,FALSE),""))</f>
        <v>2</v>
      </c>
      <c r="E130" s="10" t="str">
        <f>IFERROR(VLOOKUP(A130,Tabula!$A:$O,6,FALSE),"")</f>
        <v xml:space="preserve">    Sociālās palīdzības organizators</v>
      </c>
      <c r="F130" s="14" t="str">
        <f>IF(IFERROR(VLOOKUP($A130,Tabula!$A:$O,7,FALSE),"")=0,"",IFERROR(VLOOKUP($A130,Tabula!$A:$O,7,FALSE),""))</f>
        <v>Sociālās palīdzības joma</v>
      </c>
      <c r="G130" s="10" t="str">
        <f>IFERROR(VLOOKUP(A130,Tabula!$A:$O,8,FALSE),"")</f>
        <v>Balašova Uļjana</v>
      </c>
      <c r="H130" s="10" t="str">
        <f>IFERROR(VLOOKUP(A130,Tabula!$A:$O,9,FALSE),"")</f>
        <v>uljana.balasova@riga.lv</v>
      </c>
      <c r="I130" s="13">
        <f>IF(IFERROR(VLOOKUP($A130,Tabula!$A:$O,10,FALSE),"")=0,"",IFERROR(VLOOKUP($A130,Tabula!$A:$O,10,FALSE),""))</f>
        <v>67012671</v>
      </c>
      <c r="J130" s="27" t="str">
        <f>IF(IFERROR(VLOOKUP($A130,Tabula!$A:$O,11,FALSE),"")=0,"",IFERROR(VLOOKUP($A130,Tabula!$A:$O,11,FALSE),""))</f>
        <v>9.00-18.00 (iepr.pier.)</v>
      </c>
      <c r="K130" s="27" t="str">
        <f>IF(IFERROR(VLOOKUP($A130,Tabula!$A:$O,12,FALSE),"")=0,"",IFERROR(VLOOKUP($A130,Tabula!$A:$O,12,FALSE),""))</f>
        <v>9.00-16.30 (iepr.pier.)</v>
      </c>
      <c r="L130" s="27" t="str">
        <f>IF(IFERROR(VLOOKUP($A130,Tabula!$A:$O,13,FALSE),"")=0,"",IFERROR(VLOOKUP($A130,Tabula!$A:$O,13,FALSE),""))</f>
        <v>9.00-16.30 (iepr.pier.)</v>
      </c>
      <c r="M130" s="27" t="str">
        <f>IF(IFERROR(VLOOKUP($A130,Tabula!$A:$O,14,FALSE),"")=0,"",IFERROR(VLOOKUP($A130,Tabula!$A:$O,14,FALSE),""))</f>
        <v>9.00-16.30 (iepr.pier.)</v>
      </c>
      <c r="N130" s="27" t="str">
        <f>IF(IFERROR(VLOOKUP($A130,Tabula!$A:$O,15,FALSE),"")=0,"",IFERROR(VLOOKUP($A130,Tabula!$A:$O,15,FALSE),""))</f>
        <v>9.00-14.00 (Apkalpo aprūpes mājās pakalpojuma sniedzēja darbiniekus)</v>
      </c>
    </row>
    <row r="131" spans="1:14" s="1" customFormat="1" ht="42" customHeight="1" x14ac:dyDescent="0.3">
      <c r="A131" s="2">
        <v>126</v>
      </c>
      <c r="B131" s="10" t="str">
        <f>IFERROR(VLOOKUP(A131,Tabula!$A:$O,3,FALSE),"")</f>
        <v>Latgales rajona nodaļas Teritoriālais centrs "Daugava"</v>
      </c>
      <c r="C131" s="10" t="str">
        <f>IFERROR(VLOOKUP(A131,Tabula!$A:$O,4,FALSE),"")</f>
        <v>Aglonas iela 35 k-1</v>
      </c>
      <c r="D131" s="13">
        <f>IF(IFERROR(VLOOKUP($A131,Tabula!$A:$O,5,FALSE),"")=0,"",IFERROR(VLOOKUP($A131,Tabula!$A:$O,5,FALSE),""))</f>
        <v>23</v>
      </c>
      <c r="E131" s="10" t="str">
        <f>IFERROR(VLOOKUP(A131,Tabula!$A:$O,6,FALSE),"")</f>
        <v xml:space="preserve">    Sociālās palīdzības organizators</v>
      </c>
      <c r="F131" s="14" t="str">
        <f>IF(IFERROR(VLOOKUP($A131,Tabula!$A:$O,7,FALSE),"")=0,"",IFERROR(VLOOKUP($A131,Tabula!$A:$O,7,FALSE),""))</f>
        <v>Sociālās palīdzības joma</v>
      </c>
      <c r="G131" s="10" t="str">
        <f>IFERROR(VLOOKUP(A131,Tabula!$A:$O,8,FALSE),"")</f>
        <v>Lazdiņa Regīna</v>
      </c>
      <c r="H131" s="10" t="str">
        <f>IFERROR(VLOOKUP(A131,Tabula!$A:$O,9,FALSE),"")</f>
        <v>Regina.Lazdina@riga.lv</v>
      </c>
      <c r="I131" s="13">
        <f>IF(IFERROR(VLOOKUP($A131,Tabula!$A:$O,10,FALSE),"")=0,"",IFERROR(VLOOKUP($A131,Tabula!$A:$O,10,FALSE),""))</f>
        <v>67012684</v>
      </c>
      <c r="J131" s="27" t="str">
        <f>IF(IFERROR(VLOOKUP($A131,Tabula!$A:$O,11,FALSE),"")=0,"",IFERROR(VLOOKUP($A131,Tabula!$A:$O,11,FALSE),""))</f>
        <v>9.00-18.00 (iepr.pier.)</v>
      </c>
      <c r="K131" s="27" t="str">
        <f>IF(IFERROR(VLOOKUP($A131,Tabula!$A:$O,12,FALSE),"")=0,"",IFERROR(VLOOKUP($A131,Tabula!$A:$O,12,FALSE),""))</f>
        <v>9.00-16.30 (iepr.pier.)</v>
      </c>
      <c r="L131" s="27" t="str">
        <f>IF(IFERROR(VLOOKUP($A131,Tabula!$A:$O,13,FALSE),"")=0,"",IFERROR(VLOOKUP($A131,Tabula!$A:$O,13,FALSE),""))</f>
        <v>9.00-16.30 (iepr.pier.)</v>
      </c>
      <c r="M131" s="27" t="str">
        <f>IF(IFERROR(VLOOKUP($A131,Tabula!$A:$O,14,FALSE),"")=0,"",IFERROR(VLOOKUP($A131,Tabula!$A:$O,14,FALSE),""))</f>
        <v>9.00-16.30 (iepr.pier.)</v>
      </c>
      <c r="N131" s="27" t="str">
        <f>IF(IFERROR(VLOOKUP($A131,Tabula!$A:$O,15,FALSE),"")=0,"",IFERROR(VLOOKUP($A131,Tabula!$A:$O,15,FALSE),""))</f>
        <v>9.00-14.00 (Apkalpo aprūpes mājās pakalpojuma sniedzēja darbiniekus)</v>
      </c>
    </row>
    <row r="132" spans="1:14" s="1" customFormat="1" ht="42" customHeight="1" x14ac:dyDescent="0.3">
      <c r="A132" s="2">
        <v>127</v>
      </c>
      <c r="B132" s="10" t="str">
        <f>IFERROR(VLOOKUP(A132,Tabula!$A:$O,3,FALSE),"")</f>
        <v>Latgales rajona nodaļas Teritoriālais centrs "Daugava"</v>
      </c>
      <c r="C132" s="10" t="str">
        <f>IFERROR(VLOOKUP(A132,Tabula!$A:$O,4,FALSE),"")</f>
        <v>Aglonas iela 35 k-1</v>
      </c>
      <c r="D132" s="13">
        <f>IF(IFERROR(VLOOKUP($A132,Tabula!$A:$O,5,FALSE),"")=0,"",IFERROR(VLOOKUP($A132,Tabula!$A:$O,5,FALSE),""))</f>
        <v>1</v>
      </c>
      <c r="E132" s="10" t="str">
        <f>IFERROR(VLOOKUP(A132,Tabula!$A:$O,6,FALSE),"")</f>
        <v xml:space="preserve">    Sociālās palīdzības organizators</v>
      </c>
      <c r="F132" s="14" t="str">
        <f>IF(IFERROR(VLOOKUP($A132,Tabula!$A:$O,7,FALSE),"")=0,"",IFERROR(VLOOKUP($A132,Tabula!$A:$O,7,FALSE),""))</f>
        <v>Sociālās palīdzības joma</v>
      </c>
      <c r="G132" s="10" t="str">
        <f>IFERROR(VLOOKUP(A132,Tabula!$A:$O,8,FALSE),"")</f>
        <v xml:space="preserve">Ļevikina Tatjana </v>
      </c>
      <c r="H132" s="10" t="str">
        <f>IFERROR(VLOOKUP(A132,Tabula!$A:$O,9,FALSE),"")</f>
        <v>tatjana.levikina@riga.lv</v>
      </c>
      <c r="I132" s="13">
        <f>IF(IFERROR(VLOOKUP($A132,Tabula!$A:$O,10,FALSE),"")=0,"",IFERROR(VLOOKUP($A132,Tabula!$A:$O,10,FALSE),""))</f>
        <v>67012771</v>
      </c>
      <c r="J132" s="27" t="str">
        <f>IF(IFERROR(VLOOKUP($A132,Tabula!$A:$O,11,FALSE),"")=0,"",IFERROR(VLOOKUP($A132,Tabula!$A:$O,11,FALSE),""))</f>
        <v>9.00-18.00 (iepr.pier.)</v>
      </c>
      <c r="K132" s="27" t="str">
        <f>IF(IFERROR(VLOOKUP($A132,Tabula!$A:$O,12,FALSE),"")=0,"",IFERROR(VLOOKUP($A132,Tabula!$A:$O,12,FALSE),""))</f>
        <v>9.00-16.30 (iepr.pier.)</v>
      </c>
      <c r="L132" s="27" t="str">
        <f>IF(IFERROR(VLOOKUP($A132,Tabula!$A:$O,13,FALSE),"")=0,"",IFERROR(VLOOKUP($A132,Tabula!$A:$O,13,FALSE),""))</f>
        <v>9.00-16.30 (iepr.pier.)</v>
      </c>
      <c r="M132" s="27" t="str">
        <f>IF(IFERROR(VLOOKUP($A132,Tabula!$A:$O,14,FALSE),"")=0,"",IFERROR(VLOOKUP($A132,Tabula!$A:$O,14,FALSE),""))</f>
        <v>9.00-16.30 (iepr.pier.)</v>
      </c>
      <c r="N132" s="27" t="str">
        <f>IF(IFERROR(VLOOKUP($A132,Tabula!$A:$O,15,FALSE),"")=0,"",IFERROR(VLOOKUP($A132,Tabula!$A:$O,15,FALSE),""))</f>
        <v>9.00-14.00 (Apkalpo aprūpes mājās pakalpojuma sniedzēja darbiniekus)</v>
      </c>
    </row>
    <row r="133" spans="1:14" s="1" customFormat="1" ht="42" customHeight="1" x14ac:dyDescent="0.3">
      <c r="A133" s="2">
        <v>128</v>
      </c>
      <c r="B133" s="10" t="str">
        <f>IFERROR(VLOOKUP(A133,Tabula!$A:$O,3,FALSE),"")</f>
        <v>Latgales rajona nodaļas Teritoriālais centrs "Daugava"</v>
      </c>
      <c r="C133" s="10" t="str">
        <f>IFERROR(VLOOKUP(A133,Tabula!$A:$O,4,FALSE),"")</f>
        <v>Aglonas iela 35 k-1</v>
      </c>
      <c r="D133" s="13">
        <f>IF(IFERROR(VLOOKUP($A133,Tabula!$A:$O,5,FALSE),"")=0,"",IFERROR(VLOOKUP($A133,Tabula!$A:$O,5,FALSE),""))</f>
        <v>3</v>
      </c>
      <c r="E133" s="10" t="str">
        <f>IFERROR(VLOOKUP(A133,Tabula!$A:$O,6,FALSE),"")</f>
        <v xml:space="preserve">    Sociālās palīdzības organizators</v>
      </c>
      <c r="F133" s="14" t="str">
        <f>IF(IFERROR(VLOOKUP($A133,Tabula!$A:$O,7,FALSE),"")=0,"",IFERROR(VLOOKUP($A133,Tabula!$A:$O,7,FALSE),""))</f>
        <v>Sociālās palīdzības joma</v>
      </c>
      <c r="G133" s="10" t="str">
        <f>IFERROR(VLOOKUP(A133,Tabula!$A:$O,8,FALSE),"")</f>
        <v>Pavļenko Daina</v>
      </c>
      <c r="H133" s="10" t="str">
        <f>IFERROR(VLOOKUP(A133,Tabula!$A:$O,9,FALSE),"")</f>
        <v>Daina.Pavlenko@riga.lv</v>
      </c>
      <c r="I133" s="13">
        <f>IF(IFERROR(VLOOKUP($A133,Tabula!$A:$O,10,FALSE),"")=0,"",IFERROR(VLOOKUP($A133,Tabula!$A:$O,10,FALSE),""))</f>
        <v>67012894</v>
      </c>
      <c r="J133" s="27" t="str">
        <f>IF(IFERROR(VLOOKUP($A133,Tabula!$A:$O,11,FALSE),"")=0,"",IFERROR(VLOOKUP($A133,Tabula!$A:$O,11,FALSE),""))</f>
        <v>9.00-18.00 (iepr.pier.)</v>
      </c>
      <c r="K133" s="27" t="str">
        <f>IF(IFERROR(VLOOKUP($A133,Tabula!$A:$O,12,FALSE),"")=0,"",IFERROR(VLOOKUP($A133,Tabula!$A:$O,12,FALSE),""))</f>
        <v>9.00-16.30 (iepr.pier.)</v>
      </c>
      <c r="L133" s="27" t="str">
        <f>IF(IFERROR(VLOOKUP($A133,Tabula!$A:$O,13,FALSE),"")=0,"",IFERROR(VLOOKUP($A133,Tabula!$A:$O,13,FALSE),""))</f>
        <v>9.00-16.30 (iepr.pier.)</v>
      </c>
      <c r="M133" s="27" t="str">
        <f>IF(IFERROR(VLOOKUP($A133,Tabula!$A:$O,14,FALSE),"")=0,"",IFERROR(VLOOKUP($A133,Tabula!$A:$O,14,FALSE),""))</f>
        <v>9.00-16.30 (iepr.pier.)</v>
      </c>
      <c r="N133" s="27" t="str">
        <f>IF(IFERROR(VLOOKUP($A133,Tabula!$A:$O,15,FALSE),"")=0,"",IFERROR(VLOOKUP($A133,Tabula!$A:$O,15,FALSE),""))</f>
        <v>9.00-14.00 (Apkalpo aprūpes mājās pakalpojuma sniedzēja darbiniekus)</v>
      </c>
    </row>
    <row r="134" spans="1:14" s="1" customFormat="1" ht="42" customHeight="1" x14ac:dyDescent="0.3">
      <c r="A134" s="2">
        <v>129</v>
      </c>
      <c r="B134" s="10" t="str">
        <f>IFERROR(VLOOKUP(A134,Tabula!$A:$O,3,FALSE),"")</f>
        <v>Latgales rajona nodaļas Teritoriālais centrs "Daugava"</v>
      </c>
      <c r="C134" s="10" t="str">
        <f>IFERROR(VLOOKUP(A134,Tabula!$A:$O,4,FALSE),"")</f>
        <v>Aglonas iela 35 k-1</v>
      </c>
      <c r="D134" s="13">
        <f>IF(IFERROR(VLOOKUP($A134,Tabula!$A:$O,5,FALSE),"")=0,"",IFERROR(VLOOKUP($A134,Tabula!$A:$O,5,FALSE),""))</f>
        <v>2</v>
      </c>
      <c r="E134" s="10" t="str">
        <f>IFERROR(VLOOKUP(A134,Tabula!$A:$O,6,FALSE),"")</f>
        <v xml:space="preserve">    Sociālās palīdzības organizators</v>
      </c>
      <c r="F134" s="14" t="str">
        <f>IF(IFERROR(VLOOKUP($A134,Tabula!$A:$O,7,FALSE),"")=0,"",IFERROR(VLOOKUP($A134,Tabula!$A:$O,7,FALSE),""))</f>
        <v>Sociālās palīdzības joma</v>
      </c>
      <c r="G134" s="10" t="str">
        <f>IFERROR(VLOOKUP(A134,Tabula!$A:$O,8,FALSE),"")</f>
        <v>Stankeviča Olga</v>
      </c>
      <c r="H134" s="10" t="str">
        <f>IFERROR(VLOOKUP(A134,Tabula!$A:$O,9,FALSE),"")</f>
        <v>olga.stankevica@riga.lv</v>
      </c>
      <c r="I134" s="13">
        <f>IF(IFERROR(VLOOKUP($A134,Tabula!$A:$O,10,FALSE),"")=0,"",IFERROR(VLOOKUP($A134,Tabula!$A:$O,10,FALSE),""))</f>
        <v>67012416</v>
      </c>
      <c r="J134" s="27" t="str">
        <f>IF(IFERROR(VLOOKUP($A134,Tabula!$A:$O,11,FALSE),"")=0,"",IFERROR(VLOOKUP($A134,Tabula!$A:$O,11,FALSE),""))</f>
        <v>9.00-18.00 (iepr.pier.)</v>
      </c>
      <c r="K134" s="27" t="str">
        <f>IF(IFERROR(VLOOKUP($A134,Tabula!$A:$O,12,FALSE),"")=0,"",IFERROR(VLOOKUP($A134,Tabula!$A:$O,12,FALSE),""))</f>
        <v>9.00-16.30 (iepr.pier.)</v>
      </c>
      <c r="L134" s="27" t="str">
        <f>IF(IFERROR(VLOOKUP($A134,Tabula!$A:$O,13,FALSE),"")=0,"",IFERROR(VLOOKUP($A134,Tabula!$A:$O,13,FALSE),""))</f>
        <v>9.00-16.30 (iepr.pier.)</v>
      </c>
      <c r="M134" s="27" t="str">
        <f>IF(IFERROR(VLOOKUP($A134,Tabula!$A:$O,14,FALSE),"")=0,"",IFERROR(VLOOKUP($A134,Tabula!$A:$O,14,FALSE),""))</f>
        <v>9.00-16.30 (iepr.pier.)</v>
      </c>
      <c r="N134" s="27" t="str">
        <f>IF(IFERROR(VLOOKUP($A134,Tabula!$A:$O,15,FALSE),"")=0,"",IFERROR(VLOOKUP($A134,Tabula!$A:$O,15,FALSE),""))</f>
        <v>9.00-14.00 (Apkalpo aprūpes mājās pakalpojuma sniedzēja darbiniekus)</v>
      </c>
    </row>
    <row r="135" spans="1:14" s="1" customFormat="1" ht="42" customHeight="1" x14ac:dyDescent="0.3">
      <c r="A135" s="2">
        <v>130</v>
      </c>
      <c r="B135" s="10" t="str">
        <f>IFERROR(VLOOKUP(A135,Tabula!$A:$O,3,FALSE),"")</f>
        <v>Latgales rajona nodaļas Teritoriālais centrs "Daugava"</v>
      </c>
      <c r="C135" s="10" t="str">
        <f>IFERROR(VLOOKUP(A135,Tabula!$A:$O,4,FALSE),"")</f>
        <v>Aglonas iela 35 k-1</v>
      </c>
      <c r="D135" s="13">
        <f>IF(IFERROR(VLOOKUP($A135,Tabula!$A:$O,5,FALSE),"")=0,"",IFERROR(VLOOKUP($A135,Tabula!$A:$O,5,FALSE),""))</f>
        <v>23</v>
      </c>
      <c r="E135" s="10" t="str">
        <f>IFERROR(VLOOKUP(A135,Tabula!$A:$O,6,FALSE),"")</f>
        <v xml:space="preserve">    Sociālās palīdzības organizators</v>
      </c>
      <c r="F135" s="14" t="str">
        <f>IF(IFERROR(VLOOKUP($A135,Tabula!$A:$O,7,FALSE),"")=0,"",IFERROR(VLOOKUP($A135,Tabula!$A:$O,7,FALSE),""))</f>
        <v>Sociālās palīdzības joma</v>
      </c>
      <c r="G135" s="10" t="str">
        <f>IFERROR(VLOOKUP(A135,Tabula!$A:$O,8,FALSE),"")</f>
        <v>Zaķis Andris</v>
      </c>
      <c r="H135" s="10" t="str">
        <f>IFERROR(VLOOKUP(A135,Tabula!$A:$O,9,FALSE),"")</f>
        <v>Andris.Zakis@riga.lv</v>
      </c>
      <c r="I135" s="13">
        <f>IF(IFERROR(VLOOKUP($A135,Tabula!$A:$O,10,FALSE),"")=0,"",IFERROR(VLOOKUP($A135,Tabula!$A:$O,10,FALSE),""))</f>
        <v>67012077</v>
      </c>
      <c r="J135" s="27" t="str">
        <f>IF(IFERROR(VLOOKUP($A135,Tabula!$A:$O,11,FALSE),"")=0,"",IFERROR(VLOOKUP($A135,Tabula!$A:$O,11,FALSE),""))</f>
        <v>9.00-18.00 (iepr.pier.)</v>
      </c>
      <c r="K135" s="27" t="str">
        <f>IF(IFERROR(VLOOKUP($A135,Tabula!$A:$O,12,FALSE),"")=0,"",IFERROR(VLOOKUP($A135,Tabula!$A:$O,12,FALSE),""))</f>
        <v>9.00-16.30 (iepr.pier.)</v>
      </c>
      <c r="L135" s="27" t="str">
        <f>IF(IFERROR(VLOOKUP($A135,Tabula!$A:$O,13,FALSE),"")=0,"",IFERROR(VLOOKUP($A135,Tabula!$A:$O,13,FALSE),""))</f>
        <v>9.00-16.30 (iepr.pier.)</v>
      </c>
      <c r="M135" s="27" t="str">
        <f>IF(IFERROR(VLOOKUP($A135,Tabula!$A:$O,14,FALSE),"")=0,"",IFERROR(VLOOKUP($A135,Tabula!$A:$O,14,FALSE),""))</f>
        <v>9.00-16.30 (iepr.pier.)</v>
      </c>
      <c r="N135" s="27" t="str">
        <f>IF(IFERROR(VLOOKUP($A135,Tabula!$A:$O,15,FALSE),"")=0,"",IFERROR(VLOOKUP($A135,Tabula!$A:$O,15,FALSE),""))</f>
        <v>9.00-14.00 (Apkalpo aprūpes mājās pakalpojuma sniedzēja darbiniekus)</v>
      </c>
    </row>
    <row r="136" spans="1:14" s="1" customFormat="1" ht="42" customHeight="1" x14ac:dyDescent="0.3">
      <c r="A136" s="2">
        <v>131</v>
      </c>
      <c r="B136" s="10" t="str">
        <f>IFERROR(VLOOKUP(A136,Tabula!$A:$O,3,FALSE),"")</f>
        <v>Latgales rajona nodaļas Teritoriālais centrs "Daugava"</v>
      </c>
      <c r="C136" s="10" t="str">
        <f>IFERROR(VLOOKUP(A136,Tabula!$A:$O,4,FALSE),"")</f>
        <v>Aglonas iela 35 k-1</v>
      </c>
      <c r="D136" s="13">
        <f>IF(IFERROR(VLOOKUP($A136,Tabula!$A:$O,5,FALSE),"")=0,"",IFERROR(VLOOKUP($A136,Tabula!$A:$O,5,FALSE),""))</f>
        <v>22</v>
      </c>
      <c r="E136" s="10" t="str">
        <f>IFERROR(VLOOKUP(A136,Tabula!$A:$O,6,FALSE),"")</f>
        <v xml:space="preserve">    Sociālās palīdzības organizators</v>
      </c>
      <c r="F136" s="14" t="str">
        <f>IF(IFERROR(VLOOKUP($A136,Tabula!$A:$O,7,FALSE),"")=0,"",IFERROR(VLOOKUP($A136,Tabula!$A:$O,7,FALSE),""))</f>
        <v>Sociālās palīdzības joma</v>
      </c>
      <c r="G136" s="10" t="str">
        <f>IFERROR(VLOOKUP(A136,Tabula!$A:$O,8,FALSE),"")</f>
        <v>Zustere Sarma</v>
      </c>
      <c r="H136" s="10" t="str">
        <f>IFERROR(VLOOKUP(A136,Tabula!$A:$O,9,FALSE),"")</f>
        <v>sarma.zustere@riga.lv</v>
      </c>
      <c r="I136" s="13">
        <f>IF(IFERROR(VLOOKUP($A136,Tabula!$A:$O,10,FALSE),"")=0,"",IFERROR(VLOOKUP($A136,Tabula!$A:$O,10,FALSE),""))</f>
        <v>67012076</v>
      </c>
      <c r="J136" s="27" t="str">
        <f>IF(IFERROR(VLOOKUP($A136,Tabula!$A:$O,11,FALSE),"")=0,"",IFERROR(VLOOKUP($A136,Tabula!$A:$O,11,FALSE),""))</f>
        <v>9.00-18.00 (iepr.pier.)</v>
      </c>
      <c r="K136" s="27" t="str">
        <f>IF(IFERROR(VLOOKUP($A136,Tabula!$A:$O,12,FALSE),"")=0,"",IFERROR(VLOOKUP($A136,Tabula!$A:$O,12,FALSE),""))</f>
        <v>9.00-16.30 (iepr.pier.)</v>
      </c>
      <c r="L136" s="27" t="str">
        <f>IF(IFERROR(VLOOKUP($A136,Tabula!$A:$O,13,FALSE),"")=0,"",IFERROR(VLOOKUP($A136,Tabula!$A:$O,13,FALSE),""))</f>
        <v>9.00-16.30 (iepr.pier.)</v>
      </c>
      <c r="M136" s="27" t="str">
        <f>IF(IFERROR(VLOOKUP($A136,Tabula!$A:$O,14,FALSE),"")=0,"",IFERROR(VLOOKUP($A136,Tabula!$A:$O,14,FALSE),""))</f>
        <v>9.00-16.30 (iepr.pier.)</v>
      </c>
      <c r="N136" s="27" t="str">
        <f>IF(IFERROR(VLOOKUP($A136,Tabula!$A:$O,15,FALSE),"")=0,"",IFERROR(VLOOKUP($A136,Tabula!$A:$O,15,FALSE),""))</f>
        <v>9.00-14.00 (Apkalpo aprūpes mājās pakalpojuma sniedzēja darbiniekus)</v>
      </c>
    </row>
    <row r="137" spans="1:14" s="1" customFormat="1" ht="42" customHeight="1" x14ac:dyDescent="0.3">
      <c r="A137" s="2">
        <v>132</v>
      </c>
      <c r="B137" s="10" t="str">
        <f>IFERROR(VLOOKUP(A137,Tabula!$A:$O,3,FALSE),"")</f>
        <v>Latgales rajona nodaļas Teritoriālais centrs "Daugava"</v>
      </c>
      <c r="C137" s="10" t="str">
        <f>IFERROR(VLOOKUP(A137,Tabula!$A:$O,4,FALSE),"")</f>
        <v>Aglonas iela 35 k-1</v>
      </c>
      <c r="D137" s="13">
        <f>IF(IFERROR(VLOOKUP($A137,Tabula!$A:$O,5,FALSE),"")=0,"",IFERROR(VLOOKUP($A137,Tabula!$A:$O,5,FALSE),""))</f>
        <v>22</v>
      </c>
      <c r="E137" s="10" t="str">
        <f>IFERROR(VLOOKUP(A137,Tabula!$A:$O,6,FALSE),"")</f>
        <v xml:space="preserve">    Sociālās palīdzības organizators</v>
      </c>
      <c r="F137" s="14" t="str">
        <f>IF(IFERROR(VLOOKUP($A137,Tabula!$A:$O,7,FALSE),"")=0,"",IFERROR(VLOOKUP($A137,Tabula!$A:$O,7,FALSE),""))</f>
        <v>Sociālās palīdzības joma</v>
      </c>
      <c r="G137" s="10">
        <f>IFERROR(VLOOKUP(A137,Tabula!$A:$O,8,FALSE),"")</f>
        <v>0</v>
      </c>
      <c r="H137" s="10">
        <f>IFERROR(VLOOKUP(A137,Tabula!$A:$O,9,FALSE),"")</f>
        <v>0</v>
      </c>
      <c r="I137" s="13">
        <f>IF(IFERROR(VLOOKUP($A137,Tabula!$A:$O,10,FALSE),"")=0,"",IFERROR(VLOOKUP($A137,Tabula!$A:$O,10,FALSE),""))</f>
        <v>67012817</v>
      </c>
      <c r="J137" s="27" t="str">
        <f>IF(IFERROR(VLOOKUP($A137,Tabula!$A:$O,11,FALSE),"")=0,"",IFERROR(VLOOKUP($A137,Tabula!$A:$O,11,FALSE),""))</f>
        <v>9.00-18.00 (iepr.pier.)</v>
      </c>
      <c r="K137" s="27" t="str">
        <f>IF(IFERROR(VLOOKUP($A137,Tabula!$A:$O,12,FALSE),"")=0,"",IFERROR(VLOOKUP($A137,Tabula!$A:$O,12,FALSE),""))</f>
        <v>9.00-16.30 (iepr.pier.)</v>
      </c>
      <c r="L137" s="27" t="str">
        <f>IF(IFERROR(VLOOKUP($A137,Tabula!$A:$O,13,FALSE),"")=0,"",IFERROR(VLOOKUP($A137,Tabula!$A:$O,13,FALSE),""))</f>
        <v>9.00-16.30 (iepr.pier.)</v>
      </c>
      <c r="M137" s="27" t="str">
        <f>IF(IFERROR(VLOOKUP($A137,Tabula!$A:$O,14,FALSE),"")=0,"",IFERROR(VLOOKUP($A137,Tabula!$A:$O,14,FALSE),""))</f>
        <v>9.00-16.30 (iepr.pier.)</v>
      </c>
      <c r="N137" s="27" t="str">
        <f>IF(IFERROR(VLOOKUP($A137,Tabula!$A:$O,15,FALSE),"")=0,"",IFERROR(VLOOKUP($A137,Tabula!$A:$O,15,FALSE),""))</f>
        <v>9.00-14.00 (Apkalpo aprūpes mājās pakalpojuma sniedzēja darbiniekus)</v>
      </c>
    </row>
    <row r="138" spans="1:14" s="1" customFormat="1" ht="42" customHeight="1" x14ac:dyDescent="0.3">
      <c r="A138" s="2">
        <v>133</v>
      </c>
      <c r="B138" s="10" t="str">
        <f>IFERROR(VLOOKUP(A138,Tabula!$A:$O,3,FALSE),"")</f>
        <v>Latgales rajona nodaļas Teritoriālais centrs "Krasts"</v>
      </c>
      <c r="C138" s="10" t="str">
        <f>IFERROR(VLOOKUP(A138,Tabula!$A:$O,4,FALSE),"")</f>
        <v>Aiviekstes iela 14</v>
      </c>
      <c r="D138" s="13">
        <f>IF(IFERROR(VLOOKUP($A138,Tabula!$A:$O,5,FALSE),"")=0,"",IFERROR(VLOOKUP($A138,Tabula!$A:$O,5,FALSE),""))</f>
        <v>1</v>
      </c>
      <c r="E138" s="10" t="str">
        <f>IFERROR(VLOOKUP(A138,Tabula!$A:$O,6,FALSE),"")</f>
        <v>Teritoriālā centra vadītājs</v>
      </c>
      <c r="F138" s="14" t="str">
        <f>IF(IFERROR(VLOOKUP($A138,Tabula!$A:$O,7,FALSE),"")=0,"",IFERROR(VLOOKUP($A138,Tabula!$A:$O,7,FALSE),""))</f>
        <v/>
      </c>
      <c r="G138" s="10" t="str">
        <f>IFERROR(VLOOKUP(A138,Tabula!$A:$O,8,FALSE),"")</f>
        <v>Mikulskaite Guna</v>
      </c>
      <c r="H138" s="10" t="str">
        <f>IFERROR(VLOOKUP(A138,Tabula!$A:$O,9,FALSE),"")</f>
        <v>Guna.Mikulskaite@riga.lv</v>
      </c>
      <c r="I138" s="13">
        <f>IF(IFERROR(VLOOKUP($A138,Tabula!$A:$O,10,FALSE),"")=0,"",IFERROR(VLOOKUP($A138,Tabula!$A:$O,10,FALSE),""))</f>
        <v>67037470</v>
      </c>
      <c r="J138" s="27" t="str">
        <f>IF(IFERROR(VLOOKUP($A138,Tabula!$A:$O,11,FALSE),"")=0,"",IFERROR(VLOOKUP($A138,Tabula!$A:$O,11,FALSE),""))</f>
        <v>13.00-18.00 (iepr.pier.)</v>
      </c>
      <c r="K138" s="27" t="str">
        <f>IF(IFERROR(VLOOKUP($A138,Tabula!$A:$O,12,FALSE),"")=0,"",IFERROR(VLOOKUP($A138,Tabula!$A:$O,12,FALSE),""))</f>
        <v/>
      </c>
      <c r="L138" s="27" t="str">
        <f>IF(IFERROR(VLOOKUP($A138,Tabula!$A:$O,13,FALSE),"")=0,"",IFERROR(VLOOKUP($A138,Tabula!$A:$O,13,FALSE),""))</f>
        <v/>
      </c>
      <c r="M138" s="27" t="str">
        <f>IF(IFERROR(VLOOKUP($A138,Tabula!$A:$O,14,FALSE),"")=0,"",IFERROR(VLOOKUP($A138,Tabula!$A:$O,14,FALSE),""))</f>
        <v/>
      </c>
      <c r="N138" s="27" t="str">
        <f>IF(IFERROR(VLOOKUP($A138,Tabula!$A:$O,15,FALSE),"")=0,"",IFERROR(VLOOKUP($A138,Tabula!$A:$O,15,FALSE),""))</f>
        <v/>
      </c>
    </row>
    <row r="139" spans="1:14" s="1" customFormat="1" ht="87" customHeight="1" x14ac:dyDescent="0.3">
      <c r="A139" s="2">
        <v>134</v>
      </c>
      <c r="B139" s="10" t="str">
        <f>IFERROR(VLOOKUP(A139,Tabula!$A:$O,3,FALSE),"")</f>
        <v>Latgales rajona nodaļas Teritoriālais centrs "Krasts"</v>
      </c>
      <c r="C139" s="10" t="str">
        <f>IFERROR(VLOOKUP(A139,Tabula!$A:$O,4,FALSE),"")</f>
        <v>Aiviekstes iela 14</v>
      </c>
      <c r="D139" s="13" t="str">
        <f>IF(IFERROR(VLOOKUP($A139,Tabula!$A:$O,5,FALSE),"")=0,"",IFERROR(VLOOKUP($A139,Tabula!$A:$O,5,FALSE),""))</f>
        <v>2a</v>
      </c>
      <c r="E139" s="10" t="str">
        <f>IFERROR(VLOOKUP(A139,Tabula!$A:$O,6,FALSE),"")</f>
        <v>Sociālās palīdzības organizators dzīves apstākļu novērtēšanai klientu dzīvesvietā</v>
      </c>
      <c r="F139" s="14" t="str">
        <f>IF(IFERROR(VLOOKUP($A139,Tabula!$A:$O,7,FALSE),"")=0,"",IFERROR(VLOOKUP($A139,Tabula!$A:$O,7,FALSE),""))</f>
        <v>Sociālās palīdzības joma</v>
      </c>
      <c r="G139" s="10">
        <f>IFERROR(VLOOKUP(A139,Tabula!$A:$O,8,FALSE),"")</f>
        <v>0</v>
      </c>
      <c r="H139" s="10">
        <f>IFERROR(VLOOKUP(A139,Tabula!$A:$O,9,FALSE),"")</f>
        <v>0</v>
      </c>
      <c r="I139" s="13">
        <f>IF(IFERROR(VLOOKUP($A139,Tabula!$A:$O,10,FALSE),"")=0,"",IFERROR(VLOOKUP($A139,Tabula!$A:$O,10,FALSE),""))</f>
        <v>67181436</v>
      </c>
      <c r="J139" s="27" t="str">
        <f>IF(IFERROR(VLOOKUP($A139,Tabula!$A:$O,11,FALSE),"")=0,"",IFERROR(VLOOKUP($A139,Tabula!$A:$O,11,FALSE),""))</f>
        <v>9.00-18.00 (iepr.pier.)</v>
      </c>
      <c r="K139" s="27" t="str">
        <f>IF(IFERROR(VLOOKUP($A139,Tabula!$A:$O,12,FALSE),"")=0,"",IFERROR(VLOOKUP($A139,Tabula!$A:$O,12,FALSE),""))</f>
        <v>9.00-16.30 (iepr.pier.)</v>
      </c>
      <c r="L139" s="27" t="str">
        <f>IF(IFERROR(VLOOKUP($A139,Tabula!$A:$O,13,FALSE),"")=0,"",IFERROR(VLOOKUP($A139,Tabula!$A:$O,13,FALSE),""))</f>
        <v>9.00-16.30 (iepr.pier.)</v>
      </c>
      <c r="M139" s="27" t="str">
        <f>IF(IFERROR(VLOOKUP($A139,Tabula!$A:$O,14,FALSE),"")=0,"",IFERROR(VLOOKUP($A139,Tabula!$A:$O,14,FALSE),""))</f>
        <v>9.00-16.30 (iepr.pier.)</v>
      </c>
      <c r="N139" s="27" t="str">
        <f>IF(IFERROR(VLOOKUP($A139,Tabula!$A:$O,15,FALSE),"")=0,"",IFERROR(VLOOKUP($A139,Tabula!$A:$O,15,FALSE),""))</f>
        <v>9.00-14.00 (Apkalpo aprūpes mājās pakalpojuma sniedzēja darbiniekus)</v>
      </c>
    </row>
    <row r="140" spans="1:14" s="1" customFormat="1" ht="83.25" customHeight="1" x14ac:dyDescent="0.3">
      <c r="A140" s="2">
        <v>135</v>
      </c>
      <c r="B140" s="10" t="str">
        <f>IFERROR(VLOOKUP(A140,Tabula!$A:$O,3,FALSE),"")</f>
        <v>Latgales rajona nodaļas Teritoriālais centrs "Krasts"</v>
      </c>
      <c r="C140" s="10" t="str">
        <f>IFERROR(VLOOKUP(A140,Tabula!$A:$O,4,FALSE),"")</f>
        <v>Aiviekstes iela 14</v>
      </c>
      <c r="D140" s="13">
        <f>IF(IFERROR(VLOOKUP($A140,Tabula!$A:$O,5,FALSE),"")=0,"",IFERROR(VLOOKUP($A140,Tabula!$A:$O,5,FALSE),""))</f>
        <v>4</v>
      </c>
      <c r="E140" s="10" t="str">
        <f>IFERROR(VLOOKUP(A140,Tabula!$A:$O,6,FALSE),"")</f>
        <v>Klientu apkalpošanas speciālists</v>
      </c>
      <c r="F140" s="14" t="str">
        <f>IF(IFERROR(VLOOKUP($A140,Tabula!$A:$O,7,FALSE),"")=0,"",IFERROR(VLOOKUP($A140,Tabula!$A:$O,7,FALSE),""))</f>
        <v>Sociālā darba joma</v>
      </c>
      <c r="G140" s="10" t="str">
        <f>IFERROR(VLOOKUP(A140,Tabula!$A:$O,8,FALSE),"")</f>
        <v>Ustinoviča Eva</v>
      </c>
      <c r="H140" s="10" t="str">
        <f>IFERROR(VLOOKUP(A140,Tabula!$A:$O,9,FALSE),"")</f>
        <v>eva.ustinoviča@riga.lv</v>
      </c>
      <c r="I140" s="13">
        <f>IF(IFERROR(VLOOKUP($A140,Tabula!$A:$O,10,FALSE),"")=0,"",IFERROR(VLOOKUP($A140,Tabula!$A:$O,10,FALSE),""))</f>
        <v>67026839</v>
      </c>
      <c r="J140" s="27" t="str">
        <f>IF(IFERROR(VLOOKUP($A140,Tabula!$A:$O,11,FALSE),"")=0,"",IFERROR(VLOOKUP($A140,Tabula!$A:$O,11,FALSE),""))</f>
        <v>13.00-18.00</v>
      </c>
      <c r="K140" s="27" t="str">
        <f>IF(IFERROR(VLOOKUP($A140,Tabula!$A:$O,12,FALSE),"")=0,"",IFERROR(VLOOKUP($A140,Tabula!$A:$O,12,FALSE),""))</f>
        <v/>
      </c>
      <c r="L140" s="27" t="str">
        <f>IF(IFERROR(VLOOKUP($A140,Tabula!$A:$O,13,FALSE),"")=0,"",IFERROR(VLOOKUP($A140,Tabula!$A:$O,13,FALSE),""))</f>
        <v/>
      </c>
      <c r="M140" s="27" t="str">
        <f>IF(IFERROR(VLOOKUP($A140,Tabula!$A:$O,14,FALSE),"")=0,"",IFERROR(VLOOKUP($A140,Tabula!$A:$O,14,FALSE),""))</f>
        <v>9.00-12.00 13.00-15.00</v>
      </c>
      <c r="N140" s="27" t="str">
        <f>IF(IFERROR(VLOOKUP($A140,Tabula!$A:$O,15,FALSE),"")=0,"",IFERROR(VLOOKUP($A140,Tabula!$A:$O,15,FALSE),""))</f>
        <v/>
      </c>
    </row>
    <row r="141" spans="1:14" s="1" customFormat="1" ht="83.25" customHeight="1" x14ac:dyDescent="0.3">
      <c r="A141" s="2">
        <v>136</v>
      </c>
      <c r="B141" s="10" t="str">
        <f>IFERROR(VLOOKUP(A141,Tabula!$A:$O,3,FALSE),"")</f>
        <v>Latgales rajona nodaļas Teritoriālais centrs "Krasts"</v>
      </c>
      <c r="C141" s="10" t="str">
        <f>IFERROR(VLOOKUP(A141,Tabula!$A:$O,4,FALSE),"")</f>
        <v>Aiviekstes iela 14</v>
      </c>
      <c r="D141" s="13" t="str">
        <f>IF(IFERROR(VLOOKUP($A141,Tabula!$A:$O,5,FALSE),"")=0,"",IFERROR(VLOOKUP($A141,Tabula!$A:$O,5,FALSE),""))</f>
        <v>2a</v>
      </c>
      <c r="E141" s="10" t="str">
        <f>IFERROR(VLOOKUP(A141,Tabula!$A:$O,6,FALSE),"")</f>
        <v>Informators</v>
      </c>
      <c r="F141" s="14" t="str">
        <f>IF(IFERROR(VLOOKUP($A141,Tabula!$A:$O,7,FALSE),"")=0,"",IFERROR(VLOOKUP($A141,Tabula!$A:$O,7,FALSE),""))</f>
        <v/>
      </c>
      <c r="G141" s="10" t="str">
        <f>IFERROR(VLOOKUP(A141,Tabula!$A:$O,8,FALSE),"")</f>
        <v>Ziediņa Iveta</v>
      </c>
      <c r="H141" s="10" t="str">
        <f>IFERROR(VLOOKUP(A141,Tabula!$A:$O,9,FALSE),"")</f>
        <v>iveta.ziedina@riga.lv</v>
      </c>
      <c r="I141" s="13" t="str">
        <f>IF(IFERROR(VLOOKUP($A141,Tabula!$A:$O,10,FALSE),"")=0,"",IFERROR(VLOOKUP($A141,Tabula!$A:$O,10,FALSE),""))</f>
        <v/>
      </c>
      <c r="J141" s="27" t="str">
        <f>IF(IFERROR(VLOOKUP($A141,Tabula!$A:$O,11,FALSE),"")=0,"",IFERROR(VLOOKUP($A141,Tabula!$A:$O,11,FALSE),""))</f>
        <v/>
      </c>
      <c r="K141" s="27" t="str">
        <f>IF(IFERROR(VLOOKUP($A141,Tabula!$A:$O,12,FALSE),"")=0,"",IFERROR(VLOOKUP($A141,Tabula!$A:$O,12,FALSE),""))</f>
        <v/>
      </c>
      <c r="L141" s="27" t="str">
        <f>IF(IFERROR(VLOOKUP($A141,Tabula!$A:$O,13,FALSE),"")=0,"",IFERROR(VLOOKUP($A141,Tabula!$A:$O,13,FALSE),""))</f>
        <v/>
      </c>
      <c r="M141" s="27" t="str">
        <f>IF(IFERROR(VLOOKUP($A141,Tabula!$A:$O,14,FALSE),"")=0,"",IFERROR(VLOOKUP($A141,Tabula!$A:$O,14,FALSE),""))</f>
        <v/>
      </c>
      <c r="N141" s="27" t="str">
        <f>IF(IFERROR(VLOOKUP($A141,Tabula!$A:$O,15,FALSE),"")=0,"",IFERROR(VLOOKUP($A141,Tabula!$A:$O,15,FALSE),""))</f>
        <v/>
      </c>
    </row>
    <row r="142" spans="1:14" s="1" customFormat="1" ht="75" customHeight="1" x14ac:dyDescent="0.3">
      <c r="A142" s="2">
        <v>137</v>
      </c>
      <c r="B142" s="10" t="str">
        <f>IFERROR(VLOOKUP(A142,Tabula!$A:$O,3,FALSE),"")</f>
        <v>Latgales rajona nodaļas Teritoriālais centrs "Krasts"</v>
      </c>
      <c r="C142" s="10" t="str">
        <f>IFERROR(VLOOKUP(A142,Tabula!$A:$O,4,FALSE),"")</f>
        <v>Aiviekstes iela 14</v>
      </c>
      <c r="D142" s="13">
        <f>IF(IFERROR(VLOOKUP($A142,Tabula!$A:$O,5,FALSE),"")=0,"",IFERROR(VLOOKUP($A142,Tabula!$A:$O,5,FALSE),""))</f>
        <v>6</v>
      </c>
      <c r="E142" s="10" t="str">
        <f>IFERROR(VLOOKUP(A142,Tabula!$A:$O,6,FALSE),"")</f>
        <v xml:space="preserve"> Vecākais sociālais darbinieks</v>
      </c>
      <c r="F142" s="14" t="str">
        <f>IF(IFERROR(VLOOKUP($A142,Tabula!$A:$O,7,FALSE),"")=0,"",IFERROR(VLOOKUP($A142,Tabula!$A:$O,7,FALSE),""))</f>
        <v>Sociālā darba joma</v>
      </c>
      <c r="G142" s="10" t="str">
        <f>IFERROR(VLOOKUP(A142,Tabula!$A:$O,8,FALSE),"")</f>
        <v>Šilova Jeļena</v>
      </c>
      <c r="H142" s="10" t="str">
        <f>IFERROR(VLOOKUP(A142,Tabula!$A:$O,9,FALSE),"")</f>
        <v>jelena.silova@riga.lv</v>
      </c>
      <c r="I142" s="13">
        <f>IF(IFERROR(VLOOKUP($A142,Tabula!$A:$O,10,FALSE),"")=0,"",IFERROR(VLOOKUP($A142,Tabula!$A:$O,10,FALSE),""))</f>
        <v>67181073</v>
      </c>
      <c r="J142" s="27" t="str">
        <f>IF(IFERROR(VLOOKUP($A142,Tabula!$A:$O,11,FALSE),"")=0,"",IFERROR(VLOOKUP($A142,Tabula!$A:$O,11,FALSE),""))</f>
        <v>13.00-18.00 (rindas kārt.)</v>
      </c>
      <c r="K142" s="27" t="str">
        <f>IF(IFERROR(VLOOKUP($A142,Tabula!$A:$O,12,FALSE),"")=0,"",IFERROR(VLOOKUP($A142,Tabula!$A:$O,12,FALSE),""))</f>
        <v/>
      </c>
      <c r="L142" s="27" t="str">
        <f>IF(IFERROR(VLOOKUP($A142,Tabula!$A:$O,13,FALSE),"")=0,"",IFERROR(VLOOKUP($A142,Tabula!$A:$O,13,FALSE),""))</f>
        <v/>
      </c>
      <c r="M142" s="27" t="str">
        <f>IF(IFERROR(VLOOKUP($A142,Tabula!$A:$O,14,FALSE),"")=0,"",IFERROR(VLOOKUP($A142,Tabula!$A:$O,14,FALSE),""))</f>
        <v>9.00-12.00
13.00-15.00 (rindas kārt.)</v>
      </c>
      <c r="N142" s="27" t="str">
        <f>IF(IFERROR(VLOOKUP($A142,Tabula!$A:$O,15,FALSE),"")=0,"",IFERROR(VLOOKUP($A142,Tabula!$A:$O,15,FALSE),""))</f>
        <v/>
      </c>
    </row>
    <row r="143" spans="1:14" s="1" customFormat="1" ht="77.25" customHeight="1" x14ac:dyDescent="0.3">
      <c r="A143" s="2">
        <v>138</v>
      </c>
      <c r="B143" s="10" t="str">
        <f>IFERROR(VLOOKUP(A143,Tabula!$A:$O,3,FALSE),"")</f>
        <v>Latgales rajona nodaļas Teritoriālais centrs "Krasts"</v>
      </c>
      <c r="C143" s="10" t="str">
        <f>IFERROR(VLOOKUP(A143,Tabula!$A:$O,4,FALSE),"")</f>
        <v>Aiviekstes iela 14</v>
      </c>
      <c r="D143" s="13">
        <f>IF(IFERROR(VLOOKUP($A143,Tabula!$A:$O,5,FALSE),"")=0,"",IFERROR(VLOOKUP($A143,Tabula!$A:$O,5,FALSE),""))</f>
        <v>5</v>
      </c>
      <c r="E143" s="10" t="str">
        <f>IFERROR(VLOOKUP(A143,Tabula!$A:$O,6,FALSE),"")</f>
        <v xml:space="preserve"> Sociālais darbinieks darbā ar ģimeni un bērniem</v>
      </c>
      <c r="F143" s="14" t="str">
        <f>IF(IFERROR(VLOOKUP($A143,Tabula!$A:$O,7,FALSE),"")=0,"",IFERROR(VLOOKUP($A143,Tabula!$A:$O,7,FALSE),""))</f>
        <v>Sociālā darba joma</v>
      </c>
      <c r="G143" s="10" t="str">
        <f>IFERROR(VLOOKUP(A143,Tabula!$A:$O,8,FALSE),"")</f>
        <v>Miķēna Linda</v>
      </c>
      <c r="H143" s="10" t="str">
        <f>IFERROR(VLOOKUP(A143,Tabula!$A:$O,9,FALSE),"")</f>
        <v>linda.mikena@riga.lv</v>
      </c>
      <c r="I143" s="13">
        <f>IF(IFERROR(VLOOKUP($A143,Tabula!$A:$O,10,FALSE),"")=0,"",IFERROR(VLOOKUP($A143,Tabula!$A:$O,10,FALSE),""))</f>
        <v>67037475</v>
      </c>
      <c r="J143" s="27" t="str">
        <f>IF(IFERROR(VLOOKUP($A143,Tabula!$A:$O,11,FALSE),"")=0,"",IFERROR(VLOOKUP($A143,Tabula!$A:$O,11,FALSE),""))</f>
        <v>13.00-18.00 (rindas kārt.)</v>
      </c>
      <c r="K143" s="27" t="str">
        <f>IF(IFERROR(VLOOKUP($A143,Tabula!$A:$O,12,FALSE),"")=0,"",IFERROR(VLOOKUP($A143,Tabula!$A:$O,12,FALSE),""))</f>
        <v/>
      </c>
      <c r="L143" s="27" t="str">
        <f>IF(IFERROR(VLOOKUP($A143,Tabula!$A:$O,13,FALSE),"")=0,"",IFERROR(VLOOKUP($A143,Tabula!$A:$O,13,FALSE),""))</f>
        <v/>
      </c>
      <c r="M143" s="27" t="str">
        <f>IF(IFERROR(VLOOKUP($A143,Tabula!$A:$O,14,FALSE),"")=0,"",IFERROR(VLOOKUP($A143,Tabula!$A:$O,14,FALSE),""))</f>
        <v>9.00-12.00
13.00-15.00 (rindas kārt.)</v>
      </c>
      <c r="N143" s="27" t="str">
        <f>IF(IFERROR(VLOOKUP($A143,Tabula!$A:$O,15,FALSE),"")=0,"",IFERROR(VLOOKUP($A143,Tabula!$A:$O,15,FALSE),""))</f>
        <v/>
      </c>
    </row>
    <row r="144" spans="1:14" s="1" customFormat="1" ht="77.25" customHeight="1" x14ac:dyDescent="0.3">
      <c r="A144" s="2">
        <v>139</v>
      </c>
      <c r="B144" s="10" t="str">
        <f>IFERROR(VLOOKUP(A144,Tabula!$A:$O,3,FALSE),"")</f>
        <v>Latgales rajona nodaļas Teritoriālais centrs "Krasts"</v>
      </c>
      <c r="C144" s="10" t="str">
        <f>IFERROR(VLOOKUP(A144,Tabula!$A:$O,4,FALSE),"")</f>
        <v>Aiviekstes iela 14</v>
      </c>
      <c r="D144" s="13">
        <f>IF(IFERROR(VLOOKUP($A144,Tabula!$A:$O,5,FALSE),"")=0,"",IFERROR(VLOOKUP($A144,Tabula!$A:$O,5,FALSE),""))</f>
        <v>4</v>
      </c>
      <c r="E144" s="10" t="str">
        <f>IFERROR(VLOOKUP(A144,Tabula!$A:$O,6,FALSE),"")</f>
        <v xml:space="preserve"> Sociālais darbinieks darbā ar ģimeni un bērniem</v>
      </c>
      <c r="F144" s="14" t="str">
        <f>IF(IFERROR(VLOOKUP($A144,Tabula!$A:$O,7,FALSE),"")=0,"",IFERROR(VLOOKUP($A144,Tabula!$A:$O,7,FALSE),""))</f>
        <v>Sociālā darba joma</v>
      </c>
      <c r="G144" s="10" t="str">
        <f>IFERROR(VLOOKUP(A144,Tabula!$A:$O,8,FALSE),"")</f>
        <v>Pirko Teodora</v>
      </c>
      <c r="H144" s="10" t="str">
        <f>IFERROR(VLOOKUP(A144,Tabula!$A:$O,9,FALSE),"")</f>
        <v>teodora.sevcika@riga.lv</v>
      </c>
      <c r="I144" s="13">
        <f>IF(IFERROR(VLOOKUP($A144,Tabula!$A:$O,10,FALSE),"")=0,"",IFERROR(VLOOKUP($A144,Tabula!$A:$O,10,FALSE),""))</f>
        <v>67105584</v>
      </c>
      <c r="J144" s="27" t="str">
        <f>IF(IFERROR(VLOOKUP($A144,Tabula!$A:$O,11,FALSE),"")=0,"",IFERROR(VLOOKUP($A144,Tabula!$A:$O,11,FALSE),""))</f>
        <v>13.00-18.00 (rindas kārt.)</v>
      </c>
      <c r="K144" s="27" t="str">
        <f>IF(IFERROR(VLOOKUP($A144,Tabula!$A:$O,12,FALSE),"")=0,"",IFERROR(VLOOKUP($A144,Tabula!$A:$O,12,FALSE),""))</f>
        <v/>
      </c>
      <c r="L144" s="27" t="str">
        <f>IF(IFERROR(VLOOKUP($A144,Tabula!$A:$O,13,FALSE),"")=0,"",IFERROR(VLOOKUP($A144,Tabula!$A:$O,13,FALSE),""))</f>
        <v/>
      </c>
      <c r="M144" s="27" t="str">
        <f>IF(IFERROR(VLOOKUP($A144,Tabula!$A:$O,14,FALSE),"")=0,"",IFERROR(VLOOKUP($A144,Tabula!$A:$O,14,FALSE),""))</f>
        <v>9.00-12.00
13.00-15.00 (rindas kārt.)</v>
      </c>
      <c r="N144" s="27" t="str">
        <f>IF(IFERROR(VLOOKUP($A144,Tabula!$A:$O,15,FALSE),"")=0,"",IFERROR(VLOOKUP($A144,Tabula!$A:$O,15,FALSE),""))</f>
        <v/>
      </c>
    </row>
    <row r="145" spans="1:14" s="1" customFormat="1" ht="77.25" customHeight="1" x14ac:dyDescent="0.3">
      <c r="A145" s="2">
        <v>140</v>
      </c>
      <c r="B145" s="10" t="str">
        <f>IFERROR(VLOOKUP(A145,Tabula!$A:$O,3,FALSE),"")</f>
        <v>Latgales rajona nodaļas Teritoriālais centrs "Krasts"</v>
      </c>
      <c r="C145" s="10" t="str">
        <f>IFERROR(VLOOKUP(A145,Tabula!$A:$O,4,FALSE),"")</f>
        <v>Aiviekstes iela 14</v>
      </c>
      <c r="D145" s="13">
        <f>IF(IFERROR(VLOOKUP($A145,Tabula!$A:$O,5,FALSE),"")=0,"",IFERROR(VLOOKUP($A145,Tabula!$A:$O,5,FALSE),""))</f>
        <v>5</v>
      </c>
      <c r="E145" s="10" t="str">
        <f>IFERROR(VLOOKUP(A145,Tabula!$A:$O,6,FALSE),"")</f>
        <v xml:space="preserve"> Sociālais darbinieks darbā ar ģimeni un bērniem</v>
      </c>
      <c r="F145" s="14" t="str">
        <f>IF(IFERROR(VLOOKUP($A145,Tabula!$A:$O,7,FALSE),"")=0,"",IFERROR(VLOOKUP($A145,Tabula!$A:$O,7,FALSE),""))</f>
        <v>Sociālā darba joma</v>
      </c>
      <c r="G145" s="10" t="str">
        <f>IFERROR(VLOOKUP(A145,Tabula!$A:$O,8,FALSE),"")</f>
        <v>Samsonova Iluta</v>
      </c>
      <c r="H145" s="10" t="str">
        <f>IFERROR(VLOOKUP(A145,Tabula!$A:$O,9,FALSE),"")</f>
        <v>iluta.samsonova@riga.lv</v>
      </c>
      <c r="I145" s="13">
        <f>IF(IFERROR(VLOOKUP($A145,Tabula!$A:$O,10,FALSE),"")=0,"",IFERROR(VLOOKUP($A145,Tabula!$A:$O,10,FALSE),""))</f>
        <v>67037683</v>
      </c>
      <c r="J145" s="27" t="str">
        <f>IF(IFERROR(VLOOKUP($A145,Tabula!$A:$O,11,FALSE),"")=0,"",IFERROR(VLOOKUP($A145,Tabula!$A:$O,11,FALSE),""))</f>
        <v>13.00-18.00 (rindas kārt.)</v>
      </c>
      <c r="K145" s="27" t="str">
        <f>IF(IFERROR(VLOOKUP($A145,Tabula!$A:$O,12,FALSE),"")=0,"",IFERROR(VLOOKUP($A145,Tabula!$A:$O,12,FALSE),""))</f>
        <v/>
      </c>
      <c r="L145" s="27" t="str">
        <f>IF(IFERROR(VLOOKUP($A145,Tabula!$A:$O,13,FALSE),"")=0,"",IFERROR(VLOOKUP($A145,Tabula!$A:$O,13,FALSE),""))</f>
        <v/>
      </c>
      <c r="M145" s="27" t="str">
        <f>IF(IFERROR(VLOOKUP($A145,Tabula!$A:$O,14,FALSE),"")=0,"",IFERROR(VLOOKUP($A145,Tabula!$A:$O,14,FALSE),""))</f>
        <v>9.00-12.00
13.00-15.00 (rindas kārt.)</v>
      </c>
      <c r="N145" s="27" t="str">
        <f>IF(IFERROR(VLOOKUP($A145,Tabula!$A:$O,15,FALSE),"")=0,"",IFERROR(VLOOKUP($A145,Tabula!$A:$O,15,FALSE),""))</f>
        <v/>
      </c>
    </row>
    <row r="146" spans="1:14" s="1" customFormat="1" ht="82.5" customHeight="1" x14ac:dyDescent="0.3">
      <c r="A146" s="2">
        <v>141</v>
      </c>
      <c r="B146" s="10" t="str">
        <f>IFERROR(VLOOKUP(A146,Tabula!$A:$O,3,FALSE),"")</f>
        <v>Latgales rajona nodaļas Teritoriālais centrs "Krasts"</v>
      </c>
      <c r="C146" s="10" t="str">
        <f>IFERROR(VLOOKUP(A146,Tabula!$A:$O,4,FALSE),"")</f>
        <v>Aiviekstes iela 14</v>
      </c>
      <c r="D146" s="13">
        <f>IF(IFERROR(VLOOKUP($A146,Tabula!$A:$O,5,FALSE),"")=0,"",IFERROR(VLOOKUP($A146,Tabula!$A:$O,5,FALSE),""))</f>
        <v>5</v>
      </c>
      <c r="E146" s="10" t="str">
        <f>IFERROR(VLOOKUP(A146,Tabula!$A:$O,6,FALSE),"")</f>
        <v xml:space="preserve"> Sociālais darbinieks darbā ar ģimeni un bērniem</v>
      </c>
      <c r="F146" s="14" t="str">
        <f>IF(IFERROR(VLOOKUP($A146,Tabula!$A:$O,7,FALSE),"")=0,"",IFERROR(VLOOKUP($A146,Tabula!$A:$O,7,FALSE),""))</f>
        <v>Sociālā darba joma</v>
      </c>
      <c r="G146" s="10">
        <f>IFERROR(VLOOKUP(A146,Tabula!$A:$O,8,FALSE),"")</f>
        <v>0</v>
      </c>
      <c r="H146" s="10">
        <f>IFERROR(VLOOKUP(A146,Tabula!$A:$O,9,FALSE),"")</f>
        <v>0</v>
      </c>
      <c r="I146" s="13">
        <f>IF(IFERROR(VLOOKUP($A146,Tabula!$A:$O,10,FALSE),"")=0,"",IFERROR(VLOOKUP($A146,Tabula!$A:$O,10,FALSE),""))</f>
        <v>67037867</v>
      </c>
      <c r="J146" s="27" t="str">
        <f>IF(IFERROR(VLOOKUP($A146,Tabula!$A:$O,11,FALSE),"")=0,"",IFERROR(VLOOKUP($A146,Tabula!$A:$O,11,FALSE),""))</f>
        <v>13.00-18.00 (rindas kārt.)</v>
      </c>
      <c r="K146" s="27" t="str">
        <f>IF(IFERROR(VLOOKUP($A146,Tabula!$A:$O,12,FALSE),"")=0,"",IFERROR(VLOOKUP($A146,Tabula!$A:$O,12,FALSE),""))</f>
        <v/>
      </c>
      <c r="L146" s="27" t="str">
        <f>IF(IFERROR(VLOOKUP($A146,Tabula!$A:$O,13,FALSE),"")=0,"",IFERROR(VLOOKUP($A146,Tabula!$A:$O,13,FALSE),""))</f>
        <v/>
      </c>
      <c r="M146" s="27" t="str">
        <f>IF(IFERROR(VLOOKUP($A146,Tabula!$A:$O,14,FALSE),"")=0,"",IFERROR(VLOOKUP($A146,Tabula!$A:$O,14,FALSE),""))</f>
        <v>9.00-12.00
13.00-15.00 (rindas kārt.)</v>
      </c>
      <c r="N146" s="27" t="str">
        <f>IF(IFERROR(VLOOKUP($A146,Tabula!$A:$O,15,FALSE),"")=0,"",IFERROR(VLOOKUP($A146,Tabula!$A:$O,15,FALSE),""))</f>
        <v/>
      </c>
    </row>
    <row r="147" spans="1:14" s="1" customFormat="1" ht="42" customHeight="1" x14ac:dyDescent="0.3">
      <c r="A147" s="2">
        <v>142</v>
      </c>
      <c r="B147" s="10" t="str">
        <f>IFERROR(VLOOKUP(A147,Tabula!$A:$O,3,FALSE),"")</f>
        <v>Latgales rajona nodaļas Teritoriālais centrs "Krasts"</v>
      </c>
      <c r="C147" s="10" t="str">
        <f>IFERROR(VLOOKUP(A147,Tabula!$A:$O,4,FALSE),"")</f>
        <v>Aiviekstes iela 14</v>
      </c>
      <c r="D147" s="13" t="str">
        <f>IF(IFERROR(VLOOKUP($A147,Tabula!$A:$O,5,FALSE),"")=0,"",IFERROR(VLOOKUP($A147,Tabula!$A:$O,5,FALSE),""))</f>
        <v>18c</v>
      </c>
      <c r="E147" s="10" t="str">
        <f>IFERROR(VLOOKUP(A147,Tabula!$A:$O,6,FALSE),"")</f>
        <v xml:space="preserve"> Sociālais darbinieks</v>
      </c>
      <c r="F147" s="14" t="str">
        <f>IF(IFERROR(VLOOKUP($A147,Tabula!$A:$O,7,FALSE),"")=0,"",IFERROR(VLOOKUP($A147,Tabula!$A:$O,7,FALSE),""))</f>
        <v>Sociālā darba joma</v>
      </c>
      <c r="G147" s="10" t="str">
        <f>IFERROR(VLOOKUP(A147,Tabula!$A:$O,8,FALSE),"")</f>
        <v>Jansone Līga</v>
      </c>
      <c r="H147" s="10" t="str">
        <f>IFERROR(VLOOKUP(A147,Tabula!$A:$O,9,FALSE),"")</f>
        <v>Liga.Jansone@riga.lv</v>
      </c>
      <c r="I147" s="13">
        <f>IF(IFERROR(VLOOKUP($A147,Tabula!$A:$O,10,FALSE),"")=0,"",IFERROR(VLOOKUP($A147,Tabula!$A:$O,10,FALSE),""))</f>
        <v>67037438</v>
      </c>
      <c r="J147" s="27" t="str">
        <f>IF(IFERROR(VLOOKUP($A147,Tabula!$A:$O,11,FALSE),"")=0,"",IFERROR(VLOOKUP($A147,Tabula!$A:$O,11,FALSE),""))</f>
        <v>13.00-18.00 (iepr. pier.)</v>
      </c>
      <c r="K147" s="27" t="str">
        <f>IF(IFERROR(VLOOKUP($A147,Tabula!$A:$O,12,FALSE),"")=0,"",IFERROR(VLOOKUP($A147,Tabula!$A:$O,12,FALSE),""))</f>
        <v>9.00-13.00 (rindas kārt.)</v>
      </c>
      <c r="L147" s="27" t="str">
        <f>IF(IFERROR(VLOOKUP($A147,Tabula!$A:$O,13,FALSE),"")=0,"",IFERROR(VLOOKUP($A147,Tabula!$A:$O,13,FALSE),""))</f>
        <v/>
      </c>
      <c r="M147" s="27" t="str">
        <f>IF(IFERROR(VLOOKUP($A147,Tabula!$A:$O,14,FALSE),"")=0,"",IFERROR(VLOOKUP($A147,Tabula!$A:$O,14,FALSE),""))</f>
        <v>9.00-12.00  13.00-16.00 (iepr.pier.)</v>
      </c>
      <c r="N147" s="27" t="str">
        <f>IF(IFERROR(VLOOKUP($A147,Tabula!$A:$O,15,FALSE),"")=0,"",IFERROR(VLOOKUP($A147,Tabula!$A:$O,15,FALSE),""))</f>
        <v/>
      </c>
    </row>
    <row r="148" spans="1:14" s="1" customFormat="1" ht="42" customHeight="1" x14ac:dyDescent="0.3">
      <c r="A148" s="2">
        <v>143</v>
      </c>
      <c r="B148" s="10" t="str">
        <f>IFERROR(VLOOKUP(A148,Tabula!$A:$O,3,FALSE),"")</f>
        <v>Latgales rajona nodaļas Teritoriālais centrs "Krasts"</v>
      </c>
      <c r="C148" s="10" t="str">
        <f>IFERROR(VLOOKUP(A148,Tabula!$A:$O,4,FALSE),"")</f>
        <v>Aiviekstes iela 14</v>
      </c>
      <c r="D148" s="13" t="str">
        <f>IF(IFERROR(VLOOKUP($A148,Tabula!$A:$O,5,FALSE),"")=0,"",IFERROR(VLOOKUP($A148,Tabula!$A:$O,5,FALSE),""))</f>
        <v>18c</v>
      </c>
      <c r="E148" s="10" t="str">
        <f>IFERROR(VLOOKUP(A148,Tabula!$A:$O,6,FALSE),"")</f>
        <v xml:space="preserve"> Sociālais darbinieks</v>
      </c>
      <c r="F148" s="14" t="str">
        <f>IF(IFERROR(VLOOKUP($A148,Tabula!$A:$O,7,FALSE),"")=0,"",IFERROR(VLOOKUP($A148,Tabula!$A:$O,7,FALSE),""))</f>
        <v>Sociālā darba joma</v>
      </c>
      <c r="G148" s="10" t="str">
        <f>IFERROR(VLOOKUP(A148,Tabula!$A:$O,8,FALSE),"")</f>
        <v>Ozola Inese</v>
      </c>
      <c r="H148" s="10" t="str">
        <f>IFERROR(VLOOKUP(A148,Tabula!$A:$O,9,FALSE),"")</f>
        <v>inese.ozola@riga.lv</v>
      </c>
      <c r="I148" s="13">
        <f>IF(IFERROR(VLOOKUP($A148,Tabula!$A:$O,10,FALSE),"")=0,"",IFERROR(VLOOKUP($A148,Tabula!$A:$O,10,FALSE),""))</f>
        <v>67181072</v>
      </c>
      <c r="J148" s="27" t="str">
        <f>IF(IFERROR(VLOOKUP($A148,Tabula!$A:$O,11,FALSE),"")=0,"",IFERROR(VLOOKUP($A148,Tabula!$A:$O,11,FALSE),""))</f>
        <v>13.00-18.00 (iepr. pier.)</v>
      </c>
      <c r="K148" s="27" t="str">
        <f>IF(IFERROR(VLOOKUP($A148,Tabula!$A:$O,12,FALSE),"")=0,"",IFERROR(VLOOKUP($A148,Tabula!$A:$O,12,FALSE),""))</f>
        <v>9.00-13.00 (rindas kārt.)</v>
      </c>
      <c r="L148" s="27" t="str">
        <f>IF(IFERROR(VLOOKUP($A148,Tabula!$A:$O,13,FALSE),"")=0,"",IFERROR(VLOOKUP($A148,Tabula!$A:$O,13,FALSE),""))</f>
        <v/>
      </c>
      <c r="M148" s="27" t="str">
        <f>IF(IFERROR(VLOOKUP($A148,Tabula!$A:$O,14,FALSE),"")=0,"",IFERROR(VLOOKUP($A148,Tabula!$A:$O,14,FALSE),""))</f>
        <v>9.00-12.00  13.00-16.00 (iepr.pier.)</v>
      </c>
      <c r="N148" s="27" t="str">
        <f>IF(IFERROR(VLOOKUP($A148,Tabula!$A:$O,15,FALSE),"")=0,"",IFERROR(VLOOKUP($A148,Tabula!$A:$O,15,FALSE),""))</f>
        <v/>
      </c>
    </row>
    <row r="149" spans="1:14" s="1" customFormat="1" ht="42" customHeight="1" x14ac:dyDescent="0.3">
      <c r="A149" s="2">
        <v>144</v>
      </c>
      <c r="B149" s="10" t="str">
        <f>IFERROR(VLOOKUP(A149,Tabula!$A:$O,3,FALSE),"")</f>
        <v>Latgales rajona nodaļas Teritoriālais centrs "Krasts"</v>
      </c>
      <c r="C149" s="10" t="str">
        <f>IFERROR(VLOOKUP(A149,Tabula!$A:$O,4,FALSE),"")</f>
        <v>Aiviekstes iela 14</v>
      </c>
      <c r="D149" s="13">
        <f>IF(IFERROR(VLOOKUP($A149,Tabula!$A:$O,5,FALSE),"")=0,"",IFERROR(VLOOKUP($A149,Tabula!$A:$O,5,FALSE),""))</f>
        <v>8</v>
      </c>
      <c r="E149" s="10" t="str">
        <f>IFERROR(VLOOKUP(A149,Tabula!$A:$O,6,FALSE),"")</f>
        <v xml:space="preserve"> Sociālais darbinieks</v>
      </c>
      <c r="F149" s="14" t="str">
        <f>IF(IFERROR(VLOOKUP($A149,Tabula!$A:$O,7,FALSE),"")=0,"",IFERROR(VLOOKUP($A149,Tabula!$A:$O,7,FALSE),""))</f>
        <v>Sociālās palīdzības joma</v>
      </c>
      <c r="G149" s="10" t="str">
        <f>IFERROR(VLOOKUP(A149,Tabula!$A:$O,8,FALSE),"")</f>
        <v>Šveca Kristīne</v>
      </c>
      <c r="H149" s="10" t="str">
        <f>IFERROR(VLOOKUP(A149,Tabula!$A:$O,9,FALSE),"")</f>
        <v>kristine.sveca@riga.lv</v>
      </c>
      <c r="I149" s="13">
        <f>IF(IFERROR(VLOOKUP($A149,Tabula!$A:$O,10,FALSE),"")=0,"",IFERROR(VLOOKUP($A149,Tabula!$A:$O,10,FALSE),""))</f>
        <v>67181440</v>
      </c>
      <c r="J149" s="27" t="str">
        <f>IF(IFERROR(VLOOKUP($A149,Tabula!$A:$O,11,FALSE),"")=0,"",IFERROR(VLOOKUP($A149,Tabula!$A:$O,11,FALSE),""))</f>
        <v>13.00-18.00 (iepr. pier.)</v>
      </c>
      <c r="K149" s="27" t="str">
        <f>IF(IFERROR(VLOOKUP($A149,Tabula!$A:$O,12,FALSE),"")=0,"",IFERROR(VLOOKUP($A149,Tabula!$A:$O,12,FALSE),""))</f>
        <v>9.00-13.00 (rindas kārt.)</v>
      </c>
      <c r="L149" s="27" t="str">
        <f>IF(IFERROR(VLOOKUP($A149,Tabula!$A:$O,13,FALSE),"")=0,"",IFERROR(VLOOKUP($A149,Tabula!$A:$O,13,FALSE),""))</f>
        <v/>
      </c>
      <c r="M149" s="27" t="str">
        <f>IF(IFERROR(VLOOKUP($A149,Tabula!$A:$O,14,FALSE),"")=0,"",IFERROR(VLOOKUP($A149,Tabula!$A:$O,14,FALSE),""))</f>
        <v>9.00-12.00  13.00-16.00 (iepr.pier.)</v>
      </c>
      <c r="N149" s="27" t="str">
        <f>IF(IFERROR(VLOOKUP($A149,Tabula!$A:$O,15,FALSE),"")=0,"",IFERROR(VLOOKUP($A149,Tabula!$A:$O,15,FALSE),""))</f>
        <v/>
      </c>
    </row>
    <row r="150" spans="1:14" s="1" customFormat="1" ht="42" customHeight="1" x14ac:dyDescent="0.3">
      <c r="A150" s="2">
        <v>145</v>
      </c>
      <c r="B150" s="10" t="str">
        <f>IFERROR(VLOOKUP(A150,Tabula!$A:$O,3,FALSE),"")</f>
        <v>Latgales rajona nodaļas Teritoriālais centrs "Krasts"</v>
      </c>
      <c r="C150" s="10" t="str">
        <f>IFERROR(VLOOKUP(A150,Tabula!$A:$O,4,FALSE),"")</f>
        <v>Aiviekstes iela 14</v>
      </c>
      <c r="D150" s="13">
        <f>IF(IFERROR(VLOOKUP($A150,Tabula!$A:$O,5,FALSE),"")=0,"",IFERROR(VLOOKUP($A150,Tabula!$A:$O,5,FALSE),""))</f>
        <v>8</v>
      </c>
      <c r="E150" s="10" t="str">
        <f>IFERROR(VLOOKUP(A150,Tabula!$A:$O,6,FALSE),"")</f>
        <v xml:space="preserve"> Sociālais darbinieks</v>
      </c>
      <c r="F150" s="14" t="str">
        <f>IF(IFERROR(VLOOKUP($A150,Tabula!$A:$O,7,FALSE),"")=0,"",IFERROR(VLOOKUP($A150,Tabula!$A:$O,7,FALSE),""))</f>
        <v>Sociālās palīdzības joma</v>
      </c>
      <c r="G150" s="10">
        <f>IFERROR(VLOOKUP(A150,Tabula!$A:$O,8,FALSE),"")</f>
        <v>0</v>
      </c>
      <c r="H150" s="10">
        <f>IFERROR(VLOOKUP(A150,Tabula!$A:$O,9,FALSE),"")</f>
        <v>0</v>
      </c>
      <c r="I150" s="13">
        <f>IF(IFERROR(VLOOKUP($A150,Tabula!$A:$O,10,FALSE),"")=0,"",IFERROR(VLOOKUP($A150,Tabula!$A:$O,10,FALSE),""))</f>
        <v>67037462</v>
      </c>
      <c r="J150" s="27" t="str">
        <f>IF(IFERROR(VLOOKUP($A150,Tabula!$A:$O,11,FALSE),"")=0,"",IFERROR(VLOOKUP($A150,Tabula!$A:$O,11,FALSE),""))</f>
        <v>13.00-18.00 (iepr. pier.)</v>
      </c>
      <c r="K150" s="27" t="str">
        <f>IF(IFERROR(VLOOKUP($A150,Tabula!$A:$O,12,FALSE),"")=0,"",IFERROR(VLOOKUP($A150,Tabula!$A:$O,12,FALSE),""))</f>
        <v>9.00-13.00 (rindas kārt.)</v>
      </c>
      <c r="L150" s="27" t="str">
        <f>IF(IFERROR(VLOOKUP($A150,Tabula!$A:$O,13,FALSE),"")=0,"",IFERROR(VLOOKUP($A150,Tabula!$A:$O,13,FALSE),""))</f>
        <v/>
      </c>
      <c r="M150" s="27" t="str">
        <f>IF(IFERROR(VLOOKUP($A150,Tabula!$A:$O,14,FALSE),"")=0,"",IFERROR(VLOOKUP($A150,Tabula!$A:$O,14,FALSE),""))</f>
        <v>9.00-12.00  13.00-16.00 (iepr.pier.)</v>
      </c>
      <c r="N150" s="27" t="str">
        <f>IF(IFERROR(VLOOKUP($A150,Tabula!$A:$O,15,FALSE),"")=0,"",IFERROR(VLOOKUP($A150,Tabula!$A:$O,15,FALSE),""))</f>
        <v/>
      </c>
    </row>
    <row r="151" spans="1:14" s="1" customFormat="1" ht="42" customHeight="1" x14ac:dyDescent="0.3">
      <c r="A151" s="2">
        <v>146</v>
      </c>
      <c r="B151" s="10" t="str">
        <f>IFERROR(VLOOKUP(A151,Tabula!$A:$O,3,FALSE),"")</f>
        <v>Latgales rajona nodaļas Teritoriālais centrs "Krasts"</v>
      </c>
      <c r="C151" s="10" t="str">
        <f>IFERROR(VLOOKUP(A151,Tabula!$A:$O,4,FALSE),"")</f>
        <v>Aiviekstes iela 14</v>
      </c>
      <c r="D151" s="13">
        <f>IF(IFERROR(VLOOKUP($A151,Tabula!$A:$O,5,FALSE),"")=0,"",IFERROR(VLOOKUP($A151,Tabula!$A:$O,5,FALSE),""))</f>
        <v>7</v>
      </c>
      <c r="E151" s="10" t="str">
        <f>IFERROR(VLOOKUP(A151,Tabula!$A:$O,6,FALSE),"")</f>
        <v xml:space="preserve">  Vecākais sociālais darbinieks</v>
      </c>
      <c r="F151" s="14" t="str">
        <f>IF(IFERROR(VLOOKUP($A151,Tabula!$A:$O,7,FALSE),"")=0,"",IFERROR(VLOOKUP($A151,Tabula!$A:$O,7,FALSE),""))</f>
        <v>Sociālā pakalpojuma joma</v>
      </c>
      <c r="G151" s="10" t="str">
        <f>IFERROR(VLOOKUP(A151,Tabula!$A:$O,8,FALSE),"")</f>
        <v>Audare Jolanta</v>
      </c>
      <c r="H151" s="10" t="str">
        <f>IFERROR(VLOOKUP(A151,Tabula!$A:$O,9,FALSE),"")</f>
        <v>jolanta.audare@riga.lv</v>
      </c>
      <c r="I151" s="13">
        <f>IF(IFERROR(VLOOKUP($A151,Tabula!$A:$O,10,FALSE),"")=0,"",IFERROR(VLOOKUP($A151,Tabula!$A:$O,10,FALSE),""))</f>
        <v>67181876</v>
      </c>
      <c r="J151" s="27" t="str">
        <f>IF(IFERROR(VLOOKUP($A151,Tabula!$A:$O,11,FALSE),"")=0,"",IFERROR(VLOOKUP($A151,Tabula!$A:$O,11,FALSE),""))</f>
        <v>13.00-18.00 (rindas kārt.)</v>
      </c>
      <c r="K151" s="27" t="str">
        <f>IF(IFERROR(VLOOKUP($A151,Tabula!$A:$O,12,FALSE),"")=0,"",IFERROR(VLOOKUP($A151,Tabula!$A:$O,12,FALSE),""))</f>
        <v/>
      </c>
      <c r="L151" s="27" t="str">
        <f>IF(IFERROR(VLOOKUP($A151,Tabula!$A:$O,13,FALSE),"")=0,"",IFERROR(VLOOKUP($A151,Tabula!$A:$O,13,FALSE),""))</f>
        <v/>
      </c>
      <c r="M151" s="27" t="str">
        <f>IF(IFERROR(VLOOKUP($A151,Tabula!$A:$O,14,FALSE),"")=0,"",IFERROR(VLOOKUP($A151,Tabula!$A:$O,14,FALSE),""))</f>
        <v>9.00-12.00
13.00-15.00 (rindas kārt.)</v>
      </c>
      <c r="N151" s="27" t="str">
        <f>IF(IFERROR(VLOOKUP($A151,Tabula!$A:$O,15,FALSE),"")=0,"",IFERROR(VLOOKUP($A151,Tabula!$A:$O,15,FALSE),""))</f>
        <v/>
      </c>
    </row>
    <row r="152" spans="1:14" s="1" customFormat="1" ht="42" customHeight="1" x14ac:dyDescent="0.3">
      <c r="A152" s="2">
        <v>147</v>
      </c>
      <c r="B152" s="10" t="str">
        <f>IFERROR(VLOOKUP(A152,Tabula!$A:$O,3,FALSE),"")</f>
        <v>Latgales rajona nodaļas Teritoriālais centrs "Krasts"</v>
      </c>
      <c r="C152" s="10" t="str">
        <f>IFERROR(VLOOKUP(A152,Tabula!$A:$O,4,FALSE),"")</f>
        <v>Aiviekstes iela 14</v>
      </c>
      <c r="D152" s="13" t="str">
        <f>IF(IFERROR(VLOOKUP($A152,Tabula!$A:$O,5,FALSE),"")=0,"",IFERROR(VLOOKUP($A152,Tabula!$A:$O,5,FALSE),""))</f>
        <v>18a</v>
      </c>
      <c r="E152" s="10" t="str">
        <f>IFERROR(VLOOKUP(A152,Tabula!$A:$O,6,FALSE),"")</f>
        <v xml:space="preserve">  Sociālais darbinieks</v>
      </c>
      <c r="F152" s="14" t="str">
        <f>IF(IFERROR(VLOOKUP($A152,Tabula!$A:$O,7,FALSE),"")=0,"",IFERROR(VLOOKUP($A152,Tabula!$A:$O,7,FALSE),""))</f>
        <v>Sociālā pakalpojuma joma</v>
      </c>
      <c r="G152" s="10" t="str">
        <f>IFERROR(VLOOKUP(A152,Tabula!$A:$O,8,FALSE),"")</f>
        <v>Golubeva Gunta</v>
      </c>
      <c r="H152" s="10" t="str">
        <f>IFERROR(VLOOKUP(A152,Tabula!$A:$O,9,FALSE),"")</f>
        <v>gunta.golubeva@riga.lv</v>
      </c>
      <c r="I152" s="13">
        <f>IF(IFERROR(VLOOKUP($A152,Tabula!$A:$O,10,FALSE),"")=0,"",IFERROR(VLOOKUP($A152,Tabula!$A:$O,10,FALSE),""))</f>
        <v>67181603</v>
      </c>
      <c r="J152" s="27" t="str">
        <f>IF(IFERROR(VLOOKUP($A152,Tabula!$A:$O,11,FALSE),"")=0,"",IFERROR(VLOOKUP($A152,Tabula!$A:$O,11,FALSE),""))</f>
        <v>13.00-18.00 (iepr. pier.)</v>
      </c>
      <c r="K152" s="27" t="str">
        <f>IF(IFERROR(VLOOKUP($A152,Tabula!$A:$O,12,FALSE),"")=0,"",IFERROR(VLOOKUP($A152,Tabula!$A:$O,12,FALSE),""))</f>
        <v>9.00-13.00 (rindas kārt.)</v>
      </c>
      <c r="L152" s="27" t="str">
        <f>IF(IFERROR(VLOOKUP($A152,Tabula!$A:$O,13,FALSE),"")=0,"",IFERROR(VLOOKUP($A152,Tabula!$A:$O,13,FALSE),""))</f>
        <v/>
      </c>
      <c r="M152" s="27" t="str">
        <f>IF(IFERROR(VLOOKUP($A152,Tabula!$A:$O,14,FALSE),"")=0,"",IFERROR(VLOOKUP($A152,Tabula!$A:$O,14,FALSE),""))</f>
        <v>9.00-12.00  13.00-16.00 (iepr.pier.)</v>
      </c>
      <c r="N152" s="27" t="str">
        <f>IF(IFERROR(VLOOKUP($A152,Tabula!$A:$O,15,FALSE),"")=0,"",IFERROR(VLOOKUP($A152,Tabula!$A:$O,15,FALSE),""))</f>
        <v/>
      </c>
    </row>
    <row r="153" spans="1:14" s="1" customFormat="1" ht="42" customHeight="1" x14ac:dyDescent="0.3">
      <c r="A153" s="2">
        <v>148</v>
      </c>
      <c r="B153" s="10" t="str">
        <f>IFERROR(VLOOKUP(A153,Tabula!$A:$O,3,FALSE),"")</f>
        <v>Latgales rajona nodaļas Teritoriālais centrs "Krasts"</v>
      </c>
      <c r="C153" s="10" t="str">
        <f>IFERROR(VLOOKUP(A153,Tabula!$A:$O,4,FALSE),"")</f>
        <v>Aiviekstes iela 14</v>
      </c>
      <c r="D153" s="13" t="str">
        <f>IF(IFERROR(VLOOKUP($A153,Tabula!$A:$O,5,FALSE),"")=0,"",IFERROR(VLOOKUP($A153,Tabula!$A:$O,5,FALSE),""))</f>
        <v>18a</v>
      </c>
      <c r="E153" s="10" t="str">
        <f>IFERROR(VLOOKUP(A153,Tabula!$A:$O,6,FALSE),"")</f>
        <v xml:space="preserve">  Sociālais darbinieks</v>
      </c>
      <c r="F153" s="14" t="str">
        <f>IF(IFERROR(VLOOKUP($A153,Tabula!$A:$O,7,FALSE),"")=0,"",IFERROR(VLOOKUP($A153,Tabula!$A:$O,7,FALSE),""))</f>
        <v>Sociālā pakalpojuma joma</v>
      </c>
      <c r="G153" s="10" t="str">
        <f>IFERROR(VLOOKUP(A153,Tabula!$A:$O,8,FALSE),"")</f>
        <v xml:space="preserve">Vinokurova Silvija </v>
      </c>
      <c r="H153" s="10" t="str">
        <f>IFERROR(VLOOKUP(A153,Tabula!$A:$O,9,FALSE),"")</f>
        <v>Silvija.Vinokurova@riga.lv</v>
      </c>
      <c r="I153" s="13">
        <f>IF(IFERROR(VLOOKUP($A153,Tabula!$A:$O,10,FALSE),"")=0,"",IFERROR(VLOOKUP($A153,Tabula!$A:$O,10,FALSE),""))</f>
        <v>67105946</v>
      </c>
      <c r="J153" s="27" t="str">
        <f>IF(IFERROR(VLOOKUP($A153,Tabula!$A:$O,11,FALSE),"")=0,"",IFERROR(VLOOKUP($A153,Tabula!$A:$O,11,FALSE),""))</f>
        <v>13.00-18.00 (iepr. pier.)</v>
      </c>
      <c r="K153" s="27" t="str">
        <f>IF(IFERROR(VLOOKUP($A153,Tabula!$A:$O,12,FALSE),"")=0,"",IFERROR(VLOOKUP($A153,Tabula!$A:$O,12,FALSE),""))</f>
        <v>9.00-13.00 (rindas kārt.)</v>
      </c>
      <c r="L153" s="27" t="str">
        <f>IF(IFERROR(VLOOKUP($A153,Tabula!$A:$O,13,FALSE),"")=0,"",IFERROR(VLOOKUP($A153,Tabula!$A:$O,13,FALSE),""))</f>
        <v/>
      </c>
      <c r="M153" s="27" t="str">
        <f>IF(IFERROR(VLOOKUP($A153,Tabula!$A:$O,14,FALSE),"")=0,"",IFERROR(VLOOKUP($A153,Tabula!$A:$O,14,FALSE),""))</f>
        <v>9.00-12.00  13.00-16.00 (iepr.pier.)</v>
      </c>
      <c r="N153" s="27" t="str">
        <f>IF(IFERROR(VLOOKUP($A153,Tabula!$A:$O,15,FALSE),"")=0,"",IFERROR(VLOOKUP($A153,Tabula!$A:$O,15,FALSE),""))</f>
        <v/>
      </c>
    </row>
    <row r="154" spans="1:14" s="1" customFormat="1" ht="42" customHeight="1" x14ac:dyDescent="0.3">
      <c r="A154" s="2">
        <v>149</v>
      </c>
      <c r="B154" s="10" t="str">
        <f>IFERROR(VLOOKUP(A154,Tabula!$A:$O,3,FALSE),"")</f>
        <v>Latgales rajona nodaļas Teritoriālais centrs "Krasts"</v>
      </c>
      <c r="C154" s="10" t="str">
        <f>IFERROR(VLOOKUP(A154,Tabula!$A:$O,4,FALSE),"")</f>
        <v>Aiviekstes iela 14</v>
      </c>
      <c r="D154" s="13">
        <f>IF(IFERROR(VLOOKUP($A154,Tabula!$A:$O,5,FALSE),"")=0,"",IFERROR(VLOOKUP($A154,Tabula!$A:$O,5,FALSE),""))</f>
        <v>7</v>
      </c>
      <c r="E154" s="10" t="str">
        <f>IFERROR(VLOOKUP(A154,Tabula!$A:$O,6,FALSE),"")</f>
        <v xml:space="preserve">   Vecākais sociālais darbinieks</v>
      </c>
      <c r="F154" s="14" t="str">
        <f>IF(IFERROR(VLOOKUP($A154,Tabula!$A:$O,7,FALSE),"")=0,"",IFERROR(VLOOKUP($A154,Tabula!$A:$O,7,FALSE),""))</f>
        <v>Sociālās palīdzības joma</v>
      </c>
      <c r="G154" s="10" t="str">
        <f>IFERROR(VLOOKUP(A154,Tabula!$A:$O,8,FALSE),"")</f>
        <v>Rimša-Žabjonoka Vita</v>
      </c>
      <c r="H154" s="10" t="str">
        <f>IFERROR(VLOOKUP(A154,Tabula!$A:$O,9,FALSE),"")</f>
        <v>Vita.Rimsa@riga.lv</v>
      </c>
      <c r="I154" s="13">
        <f>IF(IFERROR(VLOOKUP($A154,Tabula!$A:$O,10,FALSE),"")=0,"",IFERROR(VLOOKUP($A154,Tabula!$A:$O,10,FALSE),""))</f>
        <v>67105947</v>
      </c>
      <c r="J154" s="27" t="str">
        <f>IF(IFERROR(VLOOKUP($A154,Tabula!$A:$O,11,FALSE),"")=0,"",IFERROR(VLOOKUP($A154,Tabula!$A:$O,11,FALSE),""))</f>
        <v>13.00-18.00 (rindas kārt.)</v>
      </c>
      <c r="K154" s="27" t="str">
        <f>IF(IFERROR(VLOOKUP($A154,Tabula!$A:$O,12,FALSE),"")=0,"",IFERROR(VLOOKUP($A154,Tabula!$A:$O,12,FALSE),""))</f>
        <v/>
      </c>
      <c r="L154" s="27" t="str">
        <f>IF(IFERROR(VLOOKUP($A154,Tabula!$A:$O,13,FALSE),"")=0,"",IFERROR(VLOOKUP($A154,Tabula!$A:$O,13,FALSE),""))</f>
        <v/>
      </c>
      <c r="M154" s="27" t="str">
        <f>IF(IFERROR(VLOOKUP($A154,Tabula!$A:$O,14,FALSE),"")=0,"",IFERROR(VLOOKUP($A154,Tabula!$A:$O,14,FALSE),""))</f>
        <v>9.00-12.00
13.00-15.00 (rindas kārt.)</v>
      </c>
      <c r="N154" s="27" t="str">
        <f>IF(IFERROR(VLOOKUP($A154,Tabula!$A:$O,15,FALSE),"")=0,"",IFERROR(VLOOKUP($A154,Tabula!$A:$O,15,FALSE),""))</f>
        <v/>
      </c>
    </row>
    <row r="155" spans="1:14" s="1" customFormat="1" ht="42" customHeight="1" x14ac:dyDescent="0.3">
      <c r="A155" s="2">
        <v>150</v>
      </c>
      <c r="B155" s="10" t="str">
        <f>IFERROR(VLOOKUP(A155,Tabula!$A:$O,3,FALSE),"")</f>
        <v>Latgales rajona nodaļas Teritoriālais centrs "Krasts"</v>
      </c>
      <c r="C155" s="10" t="str">
        <f>IFERROR(VLOOKUP(A155,Tabula!$A:$O,4,FALSE),"")</f>
        <v>Aiviekstes iela 14</v>
      </c>
      <c r="D155" s="13">
        <f>IF(IFERROR(VLOOKUP($A155,Tabula!$A:$O,5,FALSE),"")=0,"",IFERROR(VLOOKUP($A155,Tabula!$A:$O,5,FALSE),""))</f>
        <v>3</v>
      </c>
      <c r="E155" s="10" t="str">
        <f>IFERROR(VLOOKUP(A155,Tabula!$A:$O,6,FALSE),"")</f>
        <v xml:space="preserve">    Sociālās palīdzības organizators</v>
      </c>
      <c r="F155" s="14" t="str">
        <f>IF(IFERROR(VLOOKUP($A155,Tabula!$A:$O,7,FALSE),"")=0,"",IFERROR(VLOOKUP($A155,Tabula!$A:$O,7,FALSE),""))</f>
        <v>Sociālās palīdzības joma</v>
      </c>
      <c r="G155" s="10" t="str">
        <f>IFERROR(VLOOKUP(A155,Tabula!$A:$O,8,FALSE),"")</f>
        <v>Balandina Velga</v>
      </c>
      <c r="H155" s="10" t="str">
        <f>IFERROR(VLOOKUP(A155,Tabula!$A:$O,9,FALSE),"")</f>
        <v>Velga.Balandina@riga.lv</v>
      </c>
      <c r="I155" s="13">
        <f>IF(IFERROR(VLOOKUP($A155,Tabula!$A:$O,10,FALSE),"")=0,"",IFERROR(VLOOKUP($A155,Tabula!$A:$O,10,FALSE),""))</f>
        <v>67026614</v>
      </c>
      <c r="J155" s="27" t="str">
        <f>IF(IFERROR(VLOOKUP($A155,Tabula!$A:$O,11,FALSE),"")=0,"",IFERROR(VLOOKUP($A155,Tabula!$A:$O,11,FALSE),""))</f>
        <v>9.00-18.00 (iepr.pier.)</v>
      </c>
      <c r="K155" s="27" t="str">
        <f>IF(IFERROR(VLOOKUP($A155,Tabula!$A:$O,12,FALSE),"")=0,"",IFERROR(VLOOKUP($A155,Tabula!$A:$O,12,FALSE),""))</f>
        <v>9.00-16.30 (iepr.pier.)</v>
      </c>
      <c r="L155" s="27" t="str">
        <f>IF(IFERROR(VLOOKUP($A155,Tabula!$A:$O,13,FALSE),"")=0,"",IFERROR(VLOOKUP($A155,Tabula!$A:$O,13,FALSE),""))</f>
        <v>9.00-16.30 (iepr.pier.)</v>
      </c>
      <c r="M155" s="27" t="str">
        <f>IF(IFERROR(VLOOKUP($A155,Tabula!$A:$O,14,FALSE),"")=0,"",IFERROR(VLOOKUP($A155,Tabula!$A:$O,14,FALSE),""))</f>
        <v>9.00-16.30 (iepr.pier.)</v>
      </c>
      <c r="N155" s="27" t="str">
        <f>IF(IFERROR(VLOOKUP($A155,Tabula!$A:$O,15,FALSE),"")=0,"",IFERROR(VLOOKUP($A155,Tabula!$A:$O,15,FALSE),""))</f>
        <v>9.00-14.00 (Apkalpo aprūpes mājās pakalpojuma sniedzēja darbiniekus)</v>
      </c>
    </row>
    <row r="156" spans="1:14" s="1" customFormat="1" ht="42" customHeight="1" x14ac:dyDescent="0.3">
      <c r="A156" s="2">
        <v>151</v>
      </c>
      <c r="B156" s="10" t="str">
        <f>IFERROR(VLOOKUP(A156,Tabula!$A:$O,3,FALSE),"")</f>
        <v>Latgales rajona nodaļas Teritoriālais centrs "Krasts"</v>
      </c>
      <c r="C156" s="10" t="str">
        <f>IFERROR(VLOOKUP(A156,Tabula!$A:$O,4,FALSE),"")</f>
        <v>Aiviekstes iela 14</v>
      </c>
      <c r="D156" s="13">
        <f>IF(IFERROR(VLOOKUP($A156,Tabula!$A:$O,5,FALSE),"")=0,"",IFERROR(VLOOKUP($A156,Tabula!$A:$O,5,FALSE),""))</f>
        <v>2</v>
      </c>
      <c r="E156" s="10" t="str">
        <f>IFERROR(VLOOKUP(A156,Tabula!$A:$O,6,FALSE),"")</f>
        <v xml:space="preserve">    Sociālās palīdzības organizators</v>
      </c>
      <c r="F156" s="14" t="str">
        <f>IF(IFERROR(VLOOKUP($A156,Tabula!$A:$O,7,FALSE),"")=0,"",IFERROR(VLOOKUP($A156,Tabula!$A:$O,7,FALSE),""))</f>
        <v>Sociālās palīdzības joma</v>
      </c>
      <c r="G156" s="10" t="str">
        <f>IFERROR(VLOOKUP(A156,Tabula!$A:$O,8,FALSE),"")</f>
        <v xml:space="preserve">Lāce Marita </v>
      </c>
      <c r="H156" s="10" t="str">
        <f>IFERROR(VLOOKUP(A156,Tabula!$A:$O,9,FALSE),"")</f>
        <v>marita.lace@riga.lv</v>
      </c>
      <c r="I156" s="13">
        <f>IF(IFERROR(VLOOKUP($A156,Tabula!$A:$O,10,FALSE),"")=0,"",IFERROR(VLOOKUP($A156,Tabula!$A:$O,10,FALSE),""))</f>
        <v>67181086</v>
      </c>
      <c r="J156" s="27" t="str">
        <f>IF(IFERROR(VLOOKUP($A156,Tabula!$A:$O,11,FALSE),"")=0,"",IFERROR(VLOOKUP($A156,Tabula!$A:$O,11,FALSE),""))</f>
        <v>9.00-18.00 (iepr.pier.)</v>
      </c>
      <c r="K156" s="27" t="str">
        <f>IF(IFERROR(VLOOKUP($A156,Tabula!$A:$O,12,FALSE),"")=0,"",IFERROR(VLOOKUP($A156,Tabula!$A:$O,12,FALSE),""))</f>
        <v>9.00-16.30 (iepr.pier.)</v>
      </c>
      <c r="L156" s="27" t="str">
        <f>IF(IFERROR(VLOOKUP($A156,Tabula!$A:$O,13,FALSE),"")=0,"",IFERROR(VLOOKUP($A156,Tabula!$A:$O,13,FALSE),""))</f>
        <v>9.00-16.30 (iepr.pier.)</v>
      </c>
      <c r="M156" s="27" t="str">
        <f>IF(IFERROR(VLOOKUP($A156,Tabula!$A:$O,14,FALSE),"")=0,"",IFERROR(VLOOKUP($A156,Tabula!$A:$O,14,FALSE),""))</f>
        <v>9.00-16.30 (iepr.pier.)</v>
      </c>
      <c r="N156" s="27" t="str">
        <f>IF(IFERROR(VLOOKUP($A156,Tabula!$A:$O,15,FALSE),"")=0,"",IFERROR(VLOOKUP($A156,Tabula!$A:$O,15,FALSE),""))</f>
        <v>9.00-14.00 (Apkalpo aprūpes mājās pakalpojuma sniedzēja darbiniekus)</v>
      </c>
    </row>
    <row r="157" spans="1:14" s="1" customFormat="1" ht="42" customHeight="1" x14ac:dyDescent="0.3">
      <c r="A157" s="2">
        <v>152</v>
      </c>
      <c r="B157" s="10" t="str">
        <f>IFERROR(VLOOKUP(A157,Tabula!$A:$O,3,FALSE),"")</f>
        <v>Latgales rajona nodaļas Teritoriālais centrs "Krasts"</v>
      </c>
      <c r="C157" s="10" t="str">
        <f>IFERROR(VLOOKUP(A157,Tabula!$A:$O,4,FALSE),"")</f>
        <v>Aiviekstes iela 14</v>
      </c>
      <c r="D157" s="13">
        <f>IF(IFERROR(VLOOKUP($A157,Tabula!$A:$O,5,FALSE),"")=0,"",IFERROR(VLOOKUP($A157,Tabula!$A:$O,5,FALSE),""))</f>
        <v>3</v>
      </c>
      <c r="E157" s="10" t="str">
        <f>IFERROR(VLOOKUP(A157,Tabula!$A:$O,6,FALSE),"")</f>
        <v xml:space="preserve">    Sociālās palīdzības organizators</v>
      </c>
      <c r="F157" s="14" t="str">
        <f>IF(IFERROR(VLOOKUP($A157,Tabula!$A:$O,7,FALSE),"")=0,"",IFERROR(VLOOKUP($A157,Tabula!$A:$O,7,FALSE),""))</f>
        <v>Sociālās palīdzības joma</v>
      </c>
      <c r="G157" s="10" t="str">
        <f>IFERROR(VLOOKUP(A157,Tabula!$A:$O,8,FALSE),"")</f>
        <v>Streikiša Olga</v>
      </c>
      <c r="H157" s="10" t="str">
        <f>IFERROR(VLOOKUP(A157,Tabula!$A:$O,9,FALSE),"")</f>
        <v>Olga.Streikisa@riga.lv</v>
      </c>
      <c r="I157" s="13">
        <f>IF(IFERROR(VLOOKUP($A157,Tabula!$A:$O,10,FALSE),"")=0,"",IFERROR(VLOOKUP($A157,Tabula!$A:$O,10,FALSE),""))</f>
        <v>67105950</v>
      </c>
      <c r="J157" s="27" t="str">
        <f>IF(IFERROR(VLOOKUP($A157,Tabula!$A:$O,11,FALSE),"")=0,"",IFERROR(VLOOKUP($A157,Tabula!$A:$O,11,FALSE),""))</f>
        <v>9.00-18.00 (iepr.pier.)</v>
      </c>
      <c r="K157" s="27" t="str">
        <f>IF(IFERROR(VLOOKUP($A157,Tabula!$A:$O,12,FALSE),"")=0,"",IFERROR(VLOOKUP($A157,Tabula!$A:$O,12,FALSE),""))</f>
        <v>9.00-16.30 (iepr.pier.)</v>
      </c>
      <c r="L157" s="27" t="str">
        <f>IF(IFERROR(VLOOKUP($A157,Tabula!$A:$O,13,FALSE),"")=0,"",IFERROR(VLOOKUP($A157,Tabula!$A:$O,13,FALSE),""))</f>
        <v>9.00-16.30 (iepr.pier.)</v>
      </c>
      <c r="M157" s="27" t="str">
        <f>IF(IFERROR(VLOOKUP($A157,Tabula!$A:$O,14,FALSE),"")=0,"",IFERROR(VLOOKUP($A157,Tabula!$A:$O,14,FALSE),""))</f>
        <v>9.00-16.30 (iepr.pier.)</v>
      </c>
      <c r="N157" s="27" t="str">
        <f>IF(IFERROR(VLOOKUP($A157,Tabula!$A:$O,15,FALSE),"")=0,"",IFERROR(VLOOKUP($A157,Tabula!$A:$O,15,FALSE),""))</f>
        <v>9.00-14.00 (Apkalpo aprūpes mājās pakalpojuma sniedzēja darbiniekus)</v>
      </c>
    </row>
    <row r="158" spans="1:14" s="1" customFormat="1" ht="42" customHeight="1" x14ac:dyDescent="0.3">
      <c r="A158" s="2">
        <v>153</v>
      </c>
      <c r="B158" s="10" t="str">
        <f>IFERROR(VLOOKUP(A158,Tabula!$A:$O,3,FALSE),"")</f>
        <v>Latgales rajona nodaļas Teritoriālais centrs "Krasts"</v>
      </c>
      <c r="C158" s="10" t="str">
        <f>IFERROR(VLOOKUP(A158,Tabula!$A:$O,4,FALSE),"")</f>
        <v>Aiviekstes iela 14</v>
      </c>
      <c r="D158" s="13">
        <f>IF(IFERROR(VLOOKUP($A158,Tabula!$A:$O,5,FALSE),"")=0,"",IFERROR(VLOOKUP($A158,Tabula!$A:$O,5,FALSE),""))</f>
        <v>2</v>
      </c>
      <c r="E158" s="10" t="str">
        <f>IFERROR(VLOOKUP(A158,Tabula!$A:$O,6,FALSE),"")</f>
        <v xml:space="preserve">    Sociālās palīdzības organizators</v>
      </c>
      <c r="F158" s="14" t="str">
        <f>IF(IFERROR(VLOOKUP($A158,Tabula!$A:$O,7,FALSE),"")=0,"",IFERROR(VLOOKUP($A158,Tabula!$A:$O,7,FALSE),""))</f>
        <v>Sociālās palīdzības joma</v>
      </c>
      <c r="G158" s="10" t="str">
        <f>IFERROR(VLOOKUP(A158,Tabula!$A:$O,8,FALSE),"")</f>
        <v>Šķēle Ruta</v>
      </c>
      <c r="H158" s="10" t="str">
        <f>IFERROR(VLOOKUP(A158,Tabula!$A:$O,9,FALSE),"")</f>
        <v>ruta.skele@iga.lv</v>
      </c>
      <c r="I158" s="13">
        <f>IF(IFERROR(VLOOKUP($A158,Tabula!$A:$O,10,FALSE),"")=0,"",IFERROR(VLOOKUP($A158,Tabula!$A:$O,10,FALSE),""))</f>
        <v>67181075</v>
      </c>
      <c r="J158" s="27" t="str">
        <f>IF(IFERROR(VLOOKUP($A158,Tabula!$A:$O,11,FALSE),"")=0,"",IFERROR(VLOOKUP($A158,Tabula!$A:$O,11,FALSE),""))</f>
        <v>9.00-18.00 (iepr.pier.)</v>
      </c>
      <c r="K158" s="27" t="str">
        <f>IF(IFERROR(VLOOKUP($A158,Tabula!$A:$O,12,FALSE),"")=0,"",IFERROR(VLOOKUP($A158,Tabula!$A:$O,12,FALSE),""))</f>
        <v>9.00-16.30 (iepr.pier.)</v>
      </c>
      <c r="L158" s="27" t="str">
        <f>IF(IFERROR(VLOOKUP($A158,Tabula!$A:$O,13,FALSE),"")=0,"",IFERROR(VLOOKUP($A158,Tabula!$A:$O,13,FALSE),""))</f>
        <v>9.00-16.30 (iepr.pier.)</v>
      </c>
      <c r="M158" s="27" t="str">
        <f>IF(IFERROR(VLOOKUP($A158,Tabula!$A:$O,14,FALSE),"")=0,"",IFERROR(VLOOKUP($A158,Tabula!$A:$O,14,FALSE),""))</f>
        <v>9.00-16.30 (iepr.pier.)</v>
      </c>
      <c r="N158" s="27" t="str">
        <f>IF(IFERROR(VLOOKUP($A158,Tabula!$A:$O,15,FALSE),"")=0,"",IFERROR(VLOOKUP($A158,Tabula!$A:$O,15,FALSE),""))</f>
        <v>9.00-14.00 (Apkalpo aprūpes mājās pakalpojuma sniedzēja darbiniekus)</v>
      </c>
    </row>
    <row r="159" spans="1:14" s="1" customFormat="1" ht="42" customHeight="1" x14ac:dyDescent="0.3">
      <c r="A159" s="2">
        <v>154</v>
      </c>
      <c r="B159" s="10" t="str">
        <f>IFERROR(VLOOKUP(A159,Tabula!$A:$O,3,FALSE),"")</f>
        <v>Latgales rajona nodaļas Teritoriālais centrs "Krasts"</v>
      </c>
      <c r="C159" s="10" t="str">
        <f>IFERROR(VLOOKUP(A159,Tabula!$A:$O,4,FALSE),"")</f>
        <v>Aiviekstes iela 14</v>
      </c>
      <c r="D159" s="13">
        <f>IF(IFERROR(VLOOKUP($A159,Tabula!$A:$O,5,FALSE),"")=0,"",IFERROR(VLOOKUP($A159,Tabula!$A:$O,5,FALSE),""))</f>
        <v>2</v>
      </c>
      <c r="E159" s="10" t="str">
        <f>IFERROR(VLOOKUP(A159,Tabula!$A:$O,6,FALSE),"")</f>
        <v xml:space="preserve">    Sociālās palīdzības organizators</v>
      </c>
      <c r="F159" s="14" t="str">
        <f>IF(IFERROR(VLOOKUP($A159,Tabula!$A:$O,7,FALSE),"")=0,"",IFERROR(VLOOKUP($A159,Tabula!$A:$O,7,FALSE),""))</f>
        <v>Sociālās palīdzības joma</v>
      </c>
      <c r="G159" s="10">
        <f>IFERROR(VLOOKUP(A159,Tabula!$A:$O,8,FALSE),"")</f>
        <v>0</v>
      </c>
      <c r="H159" s="10">
        <f>IFERROR(VLOOKUP(A159,Tabula!$A:$O,9,FALSE),"")</f>
        <v>0</v>
      </c>
      <c r="I159" s="13">
        <f>IF(IFERROR(VLOOKUP($A159,Tabula!$A:$O,10,FALSE),"")=0,"",IFERROR(VLOOKUP($A159,Tabula!$A:$O,10,FALSE),""))</f>
        <v>67181517</v>
      </c>
      <c r="J159" s="27" t="str">
        <f>IF(IFERROR(VLOOKUP($A159,Tabula!$A:$O,11,FALSE),"")=0,"",IFERROR(VLOOKUP($A159,Tabula!$A:$O,11,FALSE),""))</f>
        <v>9.00-18.00 (iepr.pier.)</v>
      </c>
      <c r="K159" s="27" t="str">
        <f>IF(IFERROR(VLOOKUP($A159,Tabula!$A:$O,12,FALSE),"")=0,"",IFERROR(VLOOKUP($A159,Tabula!$A:$O,12,FALSE),""))</f>
        <v>9.00-16.30 (iepr.pier.)</v>
      </c>
      <c r="L159" s="27" t="str">
        <f>IF(IFERROR(VLOOKUP($A159,Tabula!$A:$O,13,FALSE),"")=0,"",IFERROR(VLOOKUP($A159,Tabula!$A:$O,13,FALSE),""))</f>
        <v>9.00-16.30 (iepr.pier.)</v>
      </c>
      <c r="M159" s="27" t="str">
        <f>IF(IFERROR(VLOOKUP($A159,Tabula!$A:$O,14,FALSE),"")=0,"",IFERROR(VLOOKUP($A159,Tabula!$A:$O,14,FALSE),""))</f>
        <v>9.00-16.30 (iepr.pier.)</v>
      </c>
      <c r="N159" s="27" t="str">
        <f>IF(IFERROR(VLOOKUP($A159,Tabula!$A:$O,15,FALSE),"")=0,"",IFERROR(VLOOKUP($A159,Tabula!$A:$O,15,FALSE),""))</f>
        <v>9.00-14.00 (Apkalpo aprūpes mājās pakalpojuma sniedzēja darbiniekus)</v>
      </c>
    </row>
    <row r="160" spans="1:14" s="1" customFormat="1" ht="42" customHeight="1" x14ac:dyDescent="0.3">
      <c r="A160" s="2">
        <v>155</v>
      </c>
      <c r="B160" s="10" t="str">
        <f>IFERROR(VLOOKUP(A160,Tabula!$A:$O,3,FALSE),"")</f>
        <v>Latgales rajona nodaļas Teritoriālais centrs "Krasts"</v>
      </c>
      <c r="C160" s="10" t="str">
        <f>IFERROR(VLOOKUP(A160,Tabula!$A:$O,4,FALSE),"")</f>
        <v>Aiviekstes iela 14</v>
      </c>
      <c r="D160" s="13">
        <f>IF(IFERROR(VLOOKUP($A160,Tabula!$A:$O,5,FALSE),"")=0,"",IFERROR(VLOOKUP($A160,Tabula!$A:$O,5,FALSE),""))</f>
        <v>3</v>
      </c>
      <c r="E160" s="10" t="str">
        <f>IFERROR(VLOOKUP(A160,Tabula!$A:$O,6,FALSE),"")</f>
        <v xml:space="preserve">    Sociālās palīdzības organizators</v>
      </c>
      <c r="F160" s="14" t="str">
        <f>IF(IFERROR(VLOOKUP($A160,Tabula!$A:$O,7,FALSE),"")=0,"",IFERROR(VLOOKUP($A160,Tabula!$A:$O,7,FALSE),""))</f>
        <v>Sociālās palīdzības joma</v>
      </c>
      <c r="G160" s="10">
        <f>IFERROR(VLOOKUP(A160,Tabula!$A:$O,8,FALSE),"")</f>
        <v>0</v>
      </c>
      <c r="H160" s="10">
        <f>IFERROR(VLOOKUP(A160,Tabula!$A:$O,9,FALSE),"")</f>
        <v>0</v>
      </c>
      <c r="I160" s="13">
        <f>IF(IFERROR(VLOOKUP($A160,Tabula!$A:$O,10,FALSE),"")=0,"",IFERROR(VLOOKUP($A160,Tabula!$A:$O,10,FALSE),""))</f>
        <v>67037868</v>
      </c>
      <c r="J160" s="27" t="str">
        <f>IF(IFERROR(VLOOKUP($A160,Tabula!$A:$O,11,FALSE),"")=0,"",IFERROR(VLOOKUP($A160,Tabula!$A:$O,11,FALSE),""))</f>
        <v>9.00-18.00 (iepr.pier.)</v>
      </c>
      <c r="K160" s="27" t="str">
        <f>IF(IFERROR(VLOOKUP($A160,Tabula!$A:$O,12,FALSE),"")=0,"",IFERROR(VLOOKUP($A160,Tabula!$A:$O,12,FALSE),""))</f>
        <v>9.00-16.30 (iepr.pier.)</v>
      </c>
      <c r="L160" s="27" t="str">
        <f>IF(IFERROR(VLOOKUP($A160,Tabula!$A:$O,13,FALSE),"")=0,"",IFERROR(VLOOKUP($A160,Tabula!$A:$O,13,FALSE),""))</f>
        <v>9.00-16.30 (iepr.pier.)</v>
      </c>
      <c r="M160" s="27" t="str">
        <f>IF(IFERROR(VLOOKUP($A160,Tabula!$A:$O,14,FALSE),"")=0,"",IFERROR(VLOOKUP($A160,Tabula!$A:$O,14,FALSE),""))</f>
        <v>9.00-16.30 (iepr.pier.)</v>
      </c>
      <c r="N160" s="27" t="str">
        <f>IF(IFERROR(VLOOKUP($A160,Tabula!$A:$O,15,FALSE),"")=0,"",IFERROR(VLOOKUP($A160,Tabula!$A:$O,15,FALSE),""))</f>
        <v>9.00-14.00 (Apkalpo aprūpes mājās pakalpojuma sniedzēja darbiniekus)</v>
      </c>
    </row>
    <row r="161" spans="1:14" s="1" customFormat="1" ht="42" customHeight="1" x14ac:dyDescent="0.3">
      <c r="A161" s="2">
        <v>156</v>
      </c>
      <c r="B161" s="10" t="str">
        <f>IFERROR(VLOOKUP(A161,Tabula!$A:$O,3,FALSE),"")</f>
        <v>Latgales rajona nodaļas Teritoriālais centrs "Pļavnieki"</v>
      </c>
      <c r="C161" s="10" t="str">
        <f>IFERROR(VLOOKUP(A161,Tabula!$A:$O,4,FALSE),"")</f>
        <v xml:space="preserve">Salnas iela 2 </v>
      </c>
      <c r="D161" s="13">
        <f>IF(IFERROR(VLOOKUP($A161,Tabula!$A:$O,5,FALSE),"")=0,"",IFERROR(VLOOKUP($A161,Tabula!$A:$O,5,FALSE),""))</f>
        <v>206</v>
      </c>
      <c r="E161" s="10" t="str">
        <f>IFERROR(VLOOKUP(A161,Tabula!$A:$O,6,FALSE),"")</f>
        <v>Vecākais sociālais darbinieks</v>
      </c>
      <c r="F161" s="14" t="str">
        <f>IF(IFERROR(VLOOKUP($A161,Tabula!$A:$O,7,FALSE),"")=0,"",IFERROR(VLOOKUP($A161,Tabula!$A:$O,7,FALSE),""))</f>
        <v>Sociālā darba joma</v>
      </c>
      <c r="G161" s="10" t="str">
        <f>IFERROR(VLOOKUP(A161,Tabula!$A:$O,8,FALSE),"")</f>
        <v>Teberniece Marika</v>
      </c>
      <c r="H161" s="10" t="str">
        <f>IFERROR(VLOOKUP(A161,Tabula!$A:$O,9,FALSE),"")</f>
        <v>marika.teberniece@riga.lv</v>
      </c>
      <c r="I161" s="13">
        <f>IF(IFERROR(VLOOKUP($A161,Tabula!$A:$O,10,FALSE),"")=0,"",IFERROR(VLOOKUP($A161,Tabula!$A:$O,10,FALSE),""))</f>
        <v>67037457</v>
      </c>
      <c r="J161" s="27" t="str">
        <f>IF(IFERROR(VLOOKUP($A161,Tabula!$A:$O,11,FALSE),"")=0,"",IFERROR(VLOOKUP($A161,Tabula!$A:$O,11,FALSE),""))</f>
        <v>13.00-18.00 (rindas kārt.)</v>
      </c>
      <c r="K161" s="27" t="str">
        <f>IF(IFERROR(VLOOKUP($A161,Tabula!$A:$O,12,FALSE),"")=0,"",IFERROR(VLOOKUP($A161,Tabula!$A:$O,12,FALSE),""))</f>
        <v/>
      </c>
      <c r="L161" s="27" t="str">
        <f>IF(IFERROR(VLOOKUP($A161,Tabula!$A:$O,13,FALSE),"")=0,"",IFERROR(VLOOKUP($A161,Tabula!$A:$O,13,FALSE),""))</f>
        <v/>
      </c>
      <c r="M161" s="27" t="str">
        <f>IF(IFERROR(VLOOKUP($A161,Tabula!$A:$O,14,FALSE),"")=0,"",IFERROR(VLOOKUP($A161,Tabula!$A:$O,14,FALSE),""))</f>
        <v>9.00-12.00
13.00-15.00 (rindas kārt.)</v>
      </c>
      <c r="N161" s="27" t="str">
        <f>IF(IFERROR(VLOOKUP($A161,Tabula!$A:$O,15,FALSE),"")=0,"",IFERROR(VLOOKUP($A161,Tabula!$A:$O,15,FALSE),""))</f>
        <v/>
      </c>
    </row>
    <row r="162" spans="1:14" s="1" customFormat="1" ht="42" customHeight="1" x14ac:dyDescent="0.3">
      <c r="A162" s="2">
        <v>157</v>
      </c>
      <c r="B162" s="10" t="str">
        <f>IFERROR(VLOOKUP(A162,Tabula!$A:$O,3,FALSE),"")</f>
        <v>Latgales rajona nodaļas Teritoriālais centrs "Pļavnieki"</v>
      </c>
      <c r="C162" s="10" t="str">
        <f>IFERROR(VLOOKUP(A162,Tabula!$A:$O,4,FALSE),"")</f>
        <v xml:space="preserve">Salnas iela 2 </v>
      </c>
      <c r="D162" s="13">
        <f>IF(IFERROR(VLOOKUP($A162,Tabula!$A:$O,5,FALSE),"")=0,"",IFERROR(VLOOKUP($A162,Tabula!$A:$O,5,FALSE),""))</f>
        <v>201</v>
      </c>
      <c r="E162" s="10" t="str">
        <f>IFERROR(VLOOKUP(A162,Tabula!$A:$O,6,FALSE),"")</f>
        <v>Teritoriālā centra vadītājs</v>
      </c>
      <c r="F162" s="14" t="str">
        <f>IF(IFERROR(VLOOKUP($A162,Tabula!$A:$O,7,FALSE),"")=0,"",IFERROR(VLOOKUP($A162,Tabula!$A:$O,7,FALSE),""))</f>
        <v/>
      </c>
      <c r="G162" s="10" t="str">
        <f>IFERROR(VLOOKUP(A162,Tabula!$A:$O,8,FALSE),"")</f>
        <v>Silova Lidija</v>
      </c>
      <c r="H162" s="10" t="str">
        <f>IFERROR(VLOOKUP(A162,Tabula!$A:$O,9,FALSE),"")</f>
        <v>Lidija.Silova@riga.lv</v>
      </c>
      <c r="I162" s="13">
        <f>IF(IFERROR(VLOOKUP($A162,Tabula!$A:$O,10,FALSE),"")=0,"",IFERROR(VLOOKUP($A162,Tabula!$A:$O,10,FALSE),""))</f>
        <v>67037432</v>
      </c>
      <c r="J162" s="27" t="str">
        <f>IF(IFERROR(VLOOKUP($A162,Tabula!$A:$O,11,FALSE),"")=0,"",IFERROR(VLOOKUP($A162,Tabula!$A:$O,11,FALSE),""))</f>
        <v>13.00-18.00 (iepr.pier.)</v>
      </c>
      <c r="K162" s="27" t="str">
        <f>IF(IFERROR(VLOOKUP($A162,Tabula!$A:$O,12,FALSE),"")=0,"",IFERROR(VLOOKUP($A162,Tabula!$A:$O,12,FALSE),""))</f>
        <v/>
      </c>
      <c r="L162" s="27" t="str">
        <f>IF(IFERROR(VLOOKUP($A162,Tabula!$A:$O,13,FALSE),"")=0,"",IFERROR(VLOOKUP($A162,Tabula!$A:$O,13,FALSE),""))</f>
        <v/>
      </c>
      <c r="M162" s="27" t="str">
        <f>IF(IFERROR(VLOOKUP($A162,Tabula!$A:$O,14,FALSE),"")=0,"",IFERROR(VLOOKUP($A162,Tabula!$A:$O,14,FALSE),""))</f>
        <v/>
      </c>
      <c r="N162" s="27" t="str">
        <f>IF(IFERROR(VLOOKUP($A162,Tabula!$A:$O,15,FALSE),"")=0,"",IFERROR(VLOOKUP($A162,Tabula!$A:$O,15,FALSE),""))</f>
        <v/>
      </c>
    </row>
    <row r="163" spans="1:14" s="1" customFormat="1" ht="42" customHeight="1" x14ac:dyDescent="0.3">
      <c r="A163" s="2">
        <v>158</v>
      </c>
      <c r="B163" s="10" t="str">
        <f>IFERROR(VLOOKUP(A163,Tabula!$A:$O,3,FALSE),"")</f>
        <v>Latgales rajona nodaļas Teritoriālais centrs "Pļavnieki"</v>
      </c>
      <c r="C163" s="10" t="str">
        <f>IFERROR(VLOOKUP(A163,Tabula!$A:$O,4,FALSE),"")</f>
        <v xml:space="preserve">Salnas iela 2 </v>
      </c>
      <c r="D163" s="13">
        <f>IF(IFERROR(VLOOKUP($A163,Tabula!$A:$O,5,FALSE),"")=0,"",IFERROR(VLOOKUP($A163,Tabula!$A:$O,5,FALSE),""))</f>
        <v>110</v>
      </c>
      <c r="E163" s="10" t="str">
        <f>IFERROR(VLOOKUP(A163,Tabula!$A:$O,6,FALSE),"")</f>
        <v>Sociālās palīdzības organizators</v>
      </c>
      <c r="F163" s="14" t="str">
        <f>IF(IFERROR(VLOOKUP($A163,Tabula!$A:$O,7,FALSE),"")=0,"",IFERROR(VLOOKUP($A163,Tabula!$A:$O,7,FALSE),""))</f>
        <v>Sociālās palīdzības joma</v>
      </c>
      <c r="G163" s="10" t="str">
        <f>IFERROR(VLOOKUP(A163,Tabula!$A:$O,8,FALSE),"")</f>
        <v>Ivenševa Jeļena</v>
      </c>
      <c r="H163" s="10" t="str">
        <f>IFERROR(VLOOKUP(A163,Tabula!$A:$O,9,FALSE),"")</f>
        <v>jelena.ivenseva@riga.lv</v>
      </c>
      <c r="I163" s="13">
        <f>IF(IFERROR(VLOOKUP($A163,Tabula!$A:$O,10,FALSE),"")=0,"",IFERROR(VLOOKUP($A163,Tabula!$A:$O,10,FALSE),""))</f>
        <v>67181875</v>
      </c>
      <c r="J163" s="27" t="str">
        <f>IF(IFERROR(VLOOKUP($A163,Tabula!$A:$O,11,FALSE),"")=0,"",IFERROR(VLOOKUP($A163,Tabula!$A:$O,11,FALSE),""))</f>
        <v>9.00-18.00 (iepr.pier.)</v>
      </c>
      <c r="K163" s="27" t="str">
        <f>IF(IFERROR(VLOOKUP($A163,Tabula!$A:$O,12,FALSE),"")=0,"",IFERROR(VLOOKUP($A163,Tabula!$A:$O,12,FALSE),""))</f>
        <v>9.00-16.30 (iepr.pier.)</v>
      </c>
      <c r="L163" s="27" t="str">
        <f>IF(IFERROR(VLOOKUP($A163,Tabula!$A:$O,13,FALSE),"")=0,"",IFERROR(VLOOKUP($A163,Tabula!$A:$O,13,FALSE),""))</f>
        <v>9.00-16.30 (iepr.pier.)</v>
      </c>
      <c r="M163" s="27" t="str">
        <f>IF(IFERROR(VLOOKUP($A163,Tabula!$A:$O,14,FALSE),"")=0,"",IFERROR(VLOOKUP($A163,Tabula!$A:$O,14,FALSE),""))</f>
        <v>9.00-16.30 (iepr.pier.)</v>
      </c>
      <c r="N163" s="27" t="str">
        <f>IF(IFERROR(VLOOKUP($A163,Tabula!$A:$O,15,FALSE),"")=0,"",IFERROR(VLOOKUP($A163,Tabula!$A:$O,15,FALSE),""))</f>
        <v>9.00-14.00 (Apkalpo aprūpes mājās pakalpojuma sniedzēja darbiniekus)</v>
      </c>
    </row>
    <row r="164" spans="1:14" s="1" customFormat="1" ht="42" customHeight="1" x14ac:dyDescent="0.3">
      <c r="A164" s="2">
        <v>159</v>
      </c>
      <c r="B164" s="10" t="str">
        <f>IFERROR(VLOOKUP(A164,Tabula!$A:$O,3,FALSE),"")</f>
        <v>Latgales rajona nodaļas Teritoriālais centrs "Pļavnieki"</v>
      </c>
      <c r="C164" s="10" t="str">
        <f>IFERROR(VLOOKUP(A164,Tabula!$A:$O,4,FALSE),"")</f>
        <v xml:space="preserve">Salnas iela 2 </v>
      </c>
      <c r="D164" s="13">
        <f>IF(IFERROR(VLOOKUP($A164,Tabula!$A:$O,5,FALSE),"")=0,"",IFERROR(VLOOKUP($A164,Tabula!$A:$O,5,FALSE),""))</f>
        <v>204</v>
      </c>
      <c r="E164" s="10" t="str">
        <f>IFERROR(VLOOKUP(A164,Tabula!$A:$O,6,FALSE),"")</f>
        <v>Sociālais darbinieks darbā ar ģimeni un bērniem</v>
      </c>
      <c r="F164" s="14" t="str">
        <f>IF(IFERROR(VLOOKUP($A164,Tabula!$A:$O,7,FALSE),"")=0,"",IFERROR(VLOOKUP($A164,Tabula!$A:$O,7,FALSE),""))</f>
        <v>Sociālā darba joma</v>
      </c>
      <c r="G164" s="10" t="str">
        <f>IFERROR(VLOOKUP(A164,Tabula!$A:$O,8,FALSE),"")</f>
        <v>Ratniece Liene</v>
      </c>
      <c r="H164" s="10" t="str">
        <f>IFERROR(VLOOKUP(A164,Tabula!$A:$O,9,FALSE),"")</f>
        <v>liene.ratniece@riga.lv</v>
      </c>
      <c r="I164" s="13">
        <f>IF(IFERROR(VLOOKUP($A164,Tabula!$A:$O,10,FALSE),"")=0,"",IFERROR(VLOOKUP($A164,Tabula!$A:$O,10,FALSE),""))</f>
        <v>67848614</v>
      </c>
      <c r="J164" s="27" t="str">
        <f>IF(IFERROR(VLOOKUP($A164,Tabula!$A:$O,11,FALSE),"")=0,"",IFERROR(VLOOKUP($A164,Tabula!$A:$O,11,FALSE),""))</f>
        <v>13.00-18.00 (rindas kārt.)</v>
      </c>
      <c r="K164" s="27" t="str">
        <f>IF(IFERROR(VLOOKUP($A164,Tabula!$A:$O,12,FALSE),"")=0,"",IFERROR(VLOOKUP($A164,Tabula!$A:$O,12,FALSE),""))</f>
        <v/>
      </c>
      <c r="L164" s="27" t="str">
        <f>IF(IFERROR(VLOOKUP($A164,Tabula!$A:$O,13,FALSE),"")=0,"",IFERROR(VLOOKUP($A164,Tabula!$A:$O,13,FALSE),""))</f>
        <v/>
      </c>
      <c r="M164" s="27" t="str">
        <f>IF(IFERROR(VLOOKUP($A164,Tabula!$A:$O,14,FALSE),"")=0,"",IFERROR(VLOOKUP($A164,Tabula!$A:$O,14,FALSE),""))</f>
        <v>9.00-12.00
13.00-15.00 (rindas kārt.)</v>
      </c>
      <c r="N164" s="27" t="str">
        <f>IF(IFERROR(VLOOKUP($A164,Tabula!$A:$O,15,FALSE),"")=0,"",IFERROR(VLOOKUP($A164,Tabula!$A:$O,15,FALSE),""))</f>
        <v/>
      </c>
    </row>
    <row r="165" spans="1:14" s="1" customFormat="1" ht="85.5" customHeight="1" x14ac:dyDescent="0.3">
      <c r="A165" s="2">
        <v>160</v>
      </c>
      <c r="B165" s="10" t="str">
        <f>IFERROR(VLOOKUP(A165,Tabula!$A:$O,3,FALSE),"")</f>
        <v>Latgales rajona nodaļas Teritoriālais centrs "Pļavnieki"</v>
      </c>
      <c r="C165" s="10" t="str">
        <f>IFERROR(VLOOKUP(A165,Tabula!$A:$O,4,FALSE),"")</f>
        <v xml:space="preserve">Salnas iela 2 </v>
      </c>
      <c r="D165" s="13">
        <f>IF(IFERROR(VLOOKUP($A165,Tabula!$A:$O,5,FALSE),"")=0,"",IFERROR(VLOOKUP($A165,Tabula!$A:$O,5,FALSE),""))</f>
        <v>104</v>
      </c>
      <c r="E165" s="10" t="str">
        <f>IFERROR(VLOOKUP(A165,Tabula!$A:$O,6,FALSE),"")</f>
        <v>Sociālais darbinieks</v>
      </c>
      <c r="F165" s="14" t="str">
        <f>IF(IFERROR(VLOOKUP($A165,Tabula!$A:$O,7,FALSE),"")=0,"",IFERROR(VLOOKUP($A165,Tabula!$A:$O,7,FALSE),""))</f>
        <v>Sociālās palīdzības joma</v>
      </c>
      <c r="G165" s="10" t="str">
        <f>IFERROR(VLOOKUP(A165,Tabula!$A:$O,8,FALSE),"")</f>
        <v>Grīvstāne Natālija</v>
      </c>
      <c r="H165" s="10" t="str">
        <f>IFERROR(VLOOKUP(A165,Tabula!$A:$O,9,FALSE),"")</f>
        <v>natalija.grivstane@riga.lv</v>
      </c>
      <c r="I165" s="13">
        <f>IF(IFERROR(VLOOKUP($A165,Tabula!$A:$O,10,FALSE),"")=0,"",IFERROR(VLOOKUP($A165,Tabula!$A:$O,10,FALSE),""))</f>
        <v>67105664</v>
      </c>
      <c r="J165" s="27" t="str">
        <f>IF(IFERROR(VLOOKUP($A165,Tabula!$A:$O,11,FALSE),"")=0,"",IFERROR(VLOOKUP($A165,Tabula!$A:$O,11,FALSE),""))</f>
        <v>13.00-18.00 (iepr. pier.)</v>
      </c>
      <c r="K165" s="27" t="str">
        <f>IF(IFERROR(VLOOKUP($A165,Tabula!$A:$O,12,FALSE),"")=0,"",IFERROR(VLOOKUP($A165,Tabula!$A:$O,12,FALSE),""))</f>
        <v>9.00-13.00 (rindas kārt.)</v>
      </c>
      <c r="L165" s="27" t="str">
        <f>IF(IFERROR(VLOOKUP($A165,Tabula!$A:$O,13,FALSE),"")=0,"",IFERROR(VLOOKUP($A165,Tabula!$A:$O,13,FALSE),""))</f>
        <v/>
      </c>
      <c r="M165" s="27" t="str">
        <f>IF(IFERROR(VLOOKUP($A165,Tabula!$A:$O,14,FALSE),"")=0,"",IFERROR(VLOOKUP($A165,Tabula!$A:$O,14,FALSE),""))</f>
        <v>9.00-12.00  13.00-16.00 (iepr.pier.)</v>
      </c>
      <c r="N165" s="27" t="str">
        <f>IF(IFERROR(VLOOKUP($A165,Tabula!$A:$O,15,FALSE),"")=0,"",IFERROR(VLOOKUP($A165,Tabula!$A:$O,15,FALSE),""))</f>
        <v/>
      </c>
    </row>
    <row r="166" spans="1:14" s="1" customFormat="1" ht="85.5" customHeight="1" x14ac:dyDescent="0.3">
      <c r="A166" s="2">
        <v>161</v>
      </c>
      <c r="B166" s="10" t="str">
        <f>IFERROR(VLOOKUP(A166,Tabula!$A:$O,3,FALSE),"")</f>
        <v>Latgales rajona nodaļas Teritoriālais centrs "Pļavnieki"</v>
      </c>
      <c r="C166" s="10" t="str">
        <f>IFERROR(VLOOKUP(A166,Tabula!$A:$O,4,FALSE),"")</f>
        <v xml:space="preserve">Salnas iela 2 </v>
      </c>
      <c r="D166" s="13">
        <f>IF(IFERROR(VLOOKUP($A166,Tabula!$A:$O,5,FALSE),"")=0,"",IFERROR(VLOOKUP($A166,Tabula!$A:$O,5,FALSE),""))</f>
        <v>205</v>
      </c>
      <c r="E166" s="10" t="str">
        <f>IFERROR(VLOOKUP(A166,Tabula!$A:$O,6,FALSE),"")</f>
        <v>Klientu apkalpošanas speciālists</v>
      </c>
      <c r="F166" s="14" t="str">
        <f>IF(IFERROR(VLOOKUP($A166,Tabula!$A:$O,7,FALSE),"")=0,"",IFERROR(VLOOKUP($A166,Tabula!$A:$O,7,FALSE),""))</f>
        <v>Sociālā darba joma</v>
      </c>
      <c r="G166" s="10" t="str">
        <f>IFERROR(VLOOKUP(A166,Tabula!$A:$O,8,FALSE),"")</f>
        <v xml:space="preserve">Baškirova Dajana </v>
      </c>
      <c r="H166" s="10" t="str">
        <f>IFERROR(VLOOKUP(A166,Tabula!$A:$O,9,FALSE),"")</f>
        <v>dajana.baskirova@riga.lv</v>
      </c>
      <c r="I166" s="13">
        <f>IF(IFERROR(VLOOKUP($A166,Tabula!$A:$O,10,FALSE),"")=0,"",IFERROR(VLOOKUP($A166,Tabula!$A:$O,10,FALSE),""))</f>
        <v>67037665</v>
      </c>
      <c r="J166" s="27" t="str">
        <f>IF(IFERROR(VLOOKUP($A166,Tabula!$A:$O,11,FALSE),"")=0,"",IFERROR(VLOOKUP($A166,Tabula!$A:$O,11,FALSE),""))</f>
        <v/>
      </c>
      <c r="K166" s="27" t="str">
        <f>IF(IFERROR(VLOOKUP($A166,Tabula!$A:$O,12,FALSE),"")=0,"",IFERROR(VLOOKUP($A166,Tabula!$A:$O,12,FALSE),""))</f>
        <v/>
      </c>
      <c r="L166" s="27" t="str">
        <f>IF(IFERROR(VLOOKUP($A166,Tabula!$A:$O,13,FALSE),"")=0,"",IFERROR(VLOOKUP($A166,Tabula!$A:$O,13,FALSE),""))</f>
        <v/>
      </c>
      <c r="M166" s="27" t="str">
        <f>IF(IFERROR(VLOOKUP($A166,Tabula!$A:$O,14,FALSE),"")=0,"",IFERROR(VLOOKUP($A166,Tabula!$A:$O,14,FALSE),""))</f>
        <v/>
      </c>
      <c r="N166" s="27" t="str">
        <f>IF(IFERROR(VLOOKUP($A166,Tabula!$A:$O,15,FALSE),"")=0,"",IFERROR(VLOOKUP($A166,Tabula!$A:$O,15,FALSE),""))</f>
        <v/>
      </c>
    </row>
    <row r="167" spans="1:14" s="1" customFormat="1" ht="85.5" customHeight="1" x14ac:dyDescent="0.3">
      <c r="A167" s="2">
        <v>162</v>
      </c>
      <c r="B167" s="10" t="str">
        <f>IFERROR(VLOOKUP(A167,Tabula!$A:$O,3,FALSE),"")</f>
        <v>Latgales rajona nodaļas Teritoriālais centrs "Pļavnieki"</v>
      </c>
      <c r="C167" s="10" t="str">
        <f>IFERROR(VLOOKUP(A167,Tabula!$A:$O,4,FALSE),"")</f>
        <v xml:space="preserve">Salnas iela 2 </v>
      </c>
      <c r="D167" s="13" t="str">
        <f>IF(IFERROR(VLOOKUP($A167,Tabula!$A:$O,5,FALSE),"")=0,"",IFERROR(VLOOKUP($A167,Tabula!$A:$O,5,FALSE),""))</f>
        <v>foajē</v>
      </c>
      <c r="E167" s="10" t="str">
        <f>IFERROR(VLOOKUP(A167,Tabula!$A:$O,6,FALSE),"")</f>
        <v>Informators</v>
      </c>
      <c r="F167" s="14" t="str">
        <f>IF(IFERROR(VLOOKUP($A167,Tabula!$A:$O,7,FALSE),"")=0,"",IFERROR(VLOOKUP($A167,Tabula!$A:$O,7,FALSE),""))</f>
        <v/>
      </c>
      <c r="G167" s="10" t="str">
        <f>IFERROR(VLOOKUP(A167,Tabula!$A:$O,8,FALSE),"")</f>
        <v>Ramka Antra</v>
      </c>
      <c r="H167" s="10" t="str">
        <f>IFERROR(VLOOKUP(A167,Tabula!$A:$O,9,FALSE),"")</f>
        <v>Antra.Ramka@riga.lv</v>
      </c>
      <c r="I167" s="13" t="str">
        <f>IF(IFERROR(VLOOKUP($A167,Tabula!$A:$O,10,FALSE),"")=0,"",IFERROR(VLOOKUP($A167,Tabula!$A:$O,10,FALSE),""))</f>
        <v/>
      </c>
      <c r="J167" s="27" t="str">
        <f>IF(IFERROR(VLOOKUP($A167,Tabula!$A:$O,11,FALSE),"")=0,"",IFERROR(VLOOKUP($A167,Tabula!$A:$O,11,FALSE),""))</f>
        <v/>
      </c>
      <c r="K167" s="27" t="str">
        <f>IF(IFERROR(VLOOKUP($A167,Tabula!$A:$O,12,FALSE),"")=0,"",IFERROR(VLOOKUP($A167,Tabula!$A:$O,12,FALSE),""))</f>
        <v/>
      </c>
      <c r="L167" s="27" t="str">
        <f>IF(IFERROR(VLOOKUP($A167,Tabula!$A:$O,13,FALSE),"")=0,"",IFERROR(VLOOKUP($A167,Tabula!$A:$O,13,FALSE),""))</f>
        <v/>
      </c>
      <c r="M167" s="27" t="str">
        <f>IF(IFERROR(VLOOKUP($A167,Tabula!$A:$O,14,FALSE),"")=0,"",IFERROR(VLOOKUP($A167,Tabula!$A:$O,14,FALSE),""))</f>
        <v/>
      </c>
      <c r="N167" s="27" t="str">
        <f>IF(IFERROR(VLOOKUP($A167,Tabula!$A:$O,15,FALSE),"")=0,"",IFERROR(VLOOKUP($A167,Tabula!$A:$O,15,FALSE),""))</f>
        <v/>
      </c>
    </row>
    <row r="168" spans="1:14" s="1" customFormat="1" ht="85.5" customHeight="1" x14ac:dyDescent="0.3">
      <c r="A168" s="2">
        <v>163</v>
      </c>
      <c r="B168" s="10" t="str">
        <f>IFERROR(VLOOKUP(A168,Tabula!$A:$O,3,FALSE),"")</f>
        <v>Latgales rajona nodaļas Teritoriālais centrs "Pļavnieki"</v>
      </c>
      <c r="C168" s="10" t="str">
        <f>IFERROR(VLOOKUP(A168,Tabula!$A:$O,4,FALSE),"")</f>
        <v xml:space="preserve">Salnas iela 2 </v>
      </c>
      <c r="D168" s="13">
        <f>IF(IFERROR(VLOOKUP($A168,Tabula!$A:$O,5,FALSE),"")=0,"",IFERROR(VLOOKUP($A168,Tabula!$A:$O,5,FALSE),""))</f>
        <v>203</v>
      </c>
      <c r="E168" s="10" t="str">
        <f>IFERROR(VLOOKUP(A168,Tabula!$A:$O,6,FALSE),"")</f>
        <v xml:space="preserve"> Sociālais darbinieks darbā ar ģimeni un bērniem</v>
      </c>
      <c r="F168" s="14" t="str">
        <f>IF(IFERROR(VLOOKUP($A168,Tabula!$A:$O,7,FALSE),"")=0,"",IFERROR(VLOOKUP($A168,Tabula!$A:$O,7,FALSE),""))</f>
        <v>Sociālā darba joma</v>
      </c>
      <c r="G168" s="10" t="str">
        <f>IFERROR(VLOOKUP(A168,Tabula!$A:$O,8,FALSE),"")</f>
        <v xml:space="preserve">Arzamasceva Natālija </v>
      </c>
      <c r="H168" s="10" t="str">
        <f>IFERROR(VLOOKUP(A168,Tabula!$A:$O,9,FALSE),"")</f>
        <v>Natalija.Arzamasceva@riga.lv</v>
      </c>
      <c r="I168" s="13">
        <f>IF(IFERROR(VLOOKUP($A168,Tabula!$A:$O,10,FALSE),"")=0,"",IFERROR(VLOOKUP($A168,Tabula!$A:$O,10,FALSE),""))</f>
        <v>67181648</v>
      </c>
      <c r="J168" s="27" t="str">
        <f>IF(IFERROR(VLOOKUP($A168,Tabula!$A:$O,11,FALSE),"")=0,"",IFERROR(VLOOKUP($A168,Tabula!$A:$O,11,FALSE),""))</f>
        <v>13.00-18.00 (rindas kārt.)</v>
      </c>
      <c r="K168" s="27" t="str">
        <f>IF(IFERROR(VLOOKUP($A168,Tabula!$A:$O,12,FALSE),"")=0,"",IFERROR(VLOOKUP($A168,Tabula!$A:$O,12,FALSE),""))</f>
        <v/>
      </c>
      <c r="L168" s="27" t="str">
        <f>IF(IFERROR(VLOOKUP($A168,Tabula!$A:$O,13,FALSE),"")=0,"",IFERROR(VLOOKUP($A168,Tabula!$A:$O,13,FALSE),""))</f>
        <v/>
      </c>
      <c r="M168" s="27" t="str">
        <f>IF(IFERROR(VLOOKUP($A168,Tabula!$A:$O,14,FALSE),"")=0,"",IFERROR(VLOOKUP($A168,Tabula!$A:$O,14,FALSE),""))</f>
        <v>9.00-12.00
13.00-15.00 (rindas kārt.)</v>
      </c>
      <c r="N168" s="27" t="str">
        <f>IF(IFERROR(VLOOKUP($A168,Tabula!$A:$O,15,FALSE),"")=0,"",IFERROR(VLOOKUP($A168,Tabula!$A:$O,15,FALSE),""))</f>
        <v/>
      </c>
    </row>
    <row r="169" spans="1:14" s="1" customFormat="1" ht="85.5" customHeight="1" x14ac:dyDescent="0.3">
      <c r="A169" s="2">
        <v>164</v>
      </c>
      <c r="B169" s="10" t="str">
        <f>IFERROR(VLOOKUP(A169,Tabula!$A:$O,3,FALSE),"")</f>
        <v>Latgales rajona nodaļas Teritoriālais centrs "Pļavnieki"</v>
      </c>
      <c r="C169" s="10" t="str">
        <f>IFERROR(VLOOKUP(A169,Tabula!$A:$O,4,FALSE),"")</f>
        <v xml:space="preserve">Salnas iela 2 </v>
      </c>
      <c r="D169" s="13">
        <f>IF(IFERROR(VLOOKUP($A169,Tabula!$A:$O,5,FALSE),"")=0,"",IFERROR(VLOOKUP($A169,Tabula!$A:$O,5,FALSE),""))</f>
        <v>204</v>
      </c>
      <c r="E169" s="10" t="str">
        <f>IFERROR(VLOOKUP(A169,Tabula!$A:$O,6,FALSE),"")</f>
        <v xml:space="preserve"> Sociālais darbinieks darbā ar ģimeni un bērniem</v>
      </c>
      <c r="F169" s="14" t="str">
        <f>IF(IFERROR(VLOOKUP($A169,Tabula!$A:$O,7,FALSE),"")=0,"",IFERROR(VLOOKUP($A169,Tabula!$A:$O,7,FALSE),""))</f>
        <v>Sociālā darba joma</v>
      </c>
      <c r="G169" s="10" t="str">
        <f>IFERROR(VLOOKUP(A169,Tabula!$A:$O,8,FALSE),"")</f>
        <v>Babaša Zanda</v>
      </c>
      <c r="H169" s="10" t="str">
        <f>IFERROR(VLOOKUP(A169,Tabula!$A:$O,9,FALSE),"")</f>
        <v>zanda.babasa@riga.lv</v>
      </c>
      <c r="I169" s="13">
        <f>IF(IFERROR(VLOOKUP($A169,Tabula!$A:$O,10,FALSE),"")=0,"",IFERROR(VLOOKUP($A169,Tabula!$A:$O,10,FALSE),""))</f>
        <v>67848838</v>
      </c>
      <c r="J169" s="27" t="str">
        <f>IF(IFERROR(VLOOKUP($A169,Tabula!$A:$O,11,FALSE),"")=0,"",IFERROR(VLOOKUP($A169,Tabula!$A:$O,11,FALSE),""))</f>
        <v>13.00-18.00 (rindas kārt.)</v>
      </c>
      <c r="K169" s="27" t="str">
        <f>IF(IFERROR(VLOOKUP($A169,Tabula!$A:$O,12,FALSE),"")=0,"",IFERROR(VLOOKUP($A169,Tabula!$A:$O,12,FALSE),""))</f>
        <v/>
      </c>
      <c r="L169" s="27" t="str">
        <f>IF(IFERROR(VLOOKUP($A169,Tabula!$A:$O,13,FALSE),"")=0,"",IFERROR(VLOOKUP($A169,Tabula!$A:$O,13,FALSE),""))</f>
        <v/>
      </c>
      <c r="M169" s="27" t="str">
        <f>IF(IFERROR(VLOOKUP($A169,Tabula!$A:$O,14,FALSE),"")=0,"",IFERROR(VLOOKUP($A169,Tabula!$A:$O,14,FALSE),""))</f>
        <v>9.00-12.00
13.00-15.00 (rindas kārt.)</v>
      </c>
      <c r="N169" s="27" t="str">
        <f>IF(IFERROR(VLOOKUP($A169,Tabula!$A:$O,15,FALSE),"")=0,"",IFERROR(VLOOKUP($A169,Tabula!$A:$O,15,FALSE),""))</f>
        <v/>
      </c>
    </row>
    <row r="170" spans="1:14" s="1" customFormat="1" ht="85.5" customHeight="1" x14ac:dyDescent="0.3">
      <c r="A170" s="2">
        <v>165</v>
      </c>
      <c r="B170" s="10" t="str">
        <f>IFERROR(VLOOKUP(A170,Tabula!$A:$O,3,FALSE),"")</f>
        <v>Latgales rajona nodaļas Teritoriālais centrs "Pļavnieki"</v>
      </c>
      <c r="C170" s="10" t="str">
        <f>IFERROR(VLOOKUP(A170,Tabula!$A:$O,4,FALSE),"")</f>
        <v xml:space="preserve">Salnas iela 2 </v>
      </c>
      <c r="D170" s="13">
        <f>IF(IFERROR(VLOOKUP($A170,Tabula!$A:$O,5,FALSE),"")=0,"",IFERROR(VLOOKUP($A170,Tabula!$A:$O,5,FALSE),""))</f>
        <v>203</v>
      </c>
      <c r="E170" s="10" t="str">
        <f>IFERROR(VLOOKUP(A170,Tabula!$A:$O,6,FALSE),"")</f>
        <v xml:space="preserve"> Sociālais darbinieks darbā ar ģimeni un bērniem</v>
      </c>
      <c r="F170" s="14" t="str">
        <f>IF(IFERROR(VLOOKUP($A170,Tabula!$A:$O,7,FALSE),"")=0,"",IFERROR(VLOOKUP($A170,Tabula!$A:$O,7,FALSE),""))</f>
        <v>Sociālā darba joma</v>
      </c>
      <c r="G170" s="10" t="str">
        <f>IFERROR(VLOOKUP(A170,Tabula!$A:$O,8,FALSE),"")</f>
        <v>Matkovska Larisa</v>
      </c>
      <c r="H170" s="10" t="str">
        <f>IFERROR(VLOOKUP(A170,Tabula!$A:$O,9,FALSE),"")</f>
        <v>larisa.matkovska@riga.lv</v>
      </c>
      <c r="I170" s="13">
        <f>IF(IFERROR(VLOOKUP($A170,Tabula!$A:$O,10,FALSE),"")=0,"",IFERROR(VLOOKUP($A170,Tabula!$A:$O,10,FALSE),""))</f>
        <v>67037456</v>
      </c>
      <c r="J170" s="27" t="str">
        <f>IF(IFERROR(VLOOKUP($A170,Tabula!$A:$O,11,FALSE),"")=0,"",IFERROR(VLOOKUP($A170,Tabula!$A:$O,11,FALSE),""))</f>
        <v>13.00-18.00 (rindas kārt.)</v>
      </c>
      <c r="K170" s="27" t="str">
        <f>IF(IFERROR(VLOOKUP($A170,Tabula!$A:$O,12,FALSE),"")=0,"",IFERROR(VLOOKUP($A170,Tabula!$A:$O,12,FALSE),""))</f>
        <v/>
      </c>
      <c r="L170" s="27" t="str">
        <f>IF(IFERROR(VLOOKUP($A170,Tabula!$A:$O,13,FALSE),"")=0,"",IFERROR(VLOOKUP($A170,Tabula!$A:$O,13,FALSE),""))</f>
        <v/>
      </c>
      <c r="M170" s="27" t="str">
        <f>IF(IFERROR(VLOOKUP($A170,Tabula!$A:$O,14,FALSE),"")=0,"",IFERROR(VLOOKUP($A170,Tabula!$A:$O,14,FALSE),""))</f>
        <v>9.00-12.00
13.00-15.00 (rindas kārt.)</v>
      </c>
      <c r="N170" s="27" t="str">
        <f>IF(IFERROR(VLOOKUP($A170,Tabula!$A:$O,15,FALSE),"")=0,"",IFERROR(VLOOKUP($A170,Tabula!$A:$O,15,FALSE),""))</f>
        <v/>
      </c>
    </row>
    <row r="171" spans="1:14" s="1" customFormat="1" ht="85.5" customHeight="1" x14ac:dyDescent="0.3">
      <c r="A171" s="2">
        <v>166</v>
      </c>
      <c r="B171" s="10" t="str">
        <f>IFERROR(VLOOKUP(A171,Tabula!$A:$O,3,FALSE),"")</f>
        <v>Latgales rajona nodaļas Teritoriālais centrs "Pļavnieki"</v>
      </c>
      <c r="C171" s="10" t="str">
        <f>IFERROR(VLOOKUP(A171,Tabula!$A:$O,4,FALSE),"")</f>
        <v xml:space="preserve">Salnas iela 2 </v>
      </c>
      <c r="D171" s="13">
        <f>IF(IFERROR(VLOOKUP($A171,Tabula!$A:$O,5,FALSE),"")=0,"",IFERROR(VLOOKUP($A171,Tabula!$A:$O,5,FALSE),""))</f>
        <v>202</v>
      </c>
      <c r="E171" s="10" t="str">
        <f>IFERROR(VLOOKUP(A171,Tabula!$A:$O,6,FALSE),"")</f>
        <v xml:space="preserve"> Sociālais darbinieks darbā ar ģimeni un bērniem</v>
      </c>
      <c r="F171" s="14" t="str">
        <f>IF(IFERROR(VLOOKUP($A171,Tabula!$A:$O,7,FALSE),"")=0,"",IFERROR(VLOOKUP($A171,Tabula!$A:$O,7,FALSE),""))</f>
        <v>Sociālā darba joma</v>
      </c>
      <c r="G171" s="10" t="str">
        <f>IFERROR(VLOOKUP(A171,Tabula!$A:$O,8,FALSE),"")</f>
        <v>Romanska Marika</v>
      </c>
      <c r="H171" s="10" t="str">
        <f>IFERROR(VLOOKUP(A171,Tabula!$A:$O,9,FALSE),"")</f>
        <v>Marika.Romanska@riga.lv</v>
      </c>
      <c r="I171" s="13">
        <f>IF(IFERROR(VLOOKUP($A171,Tabula!$A:$O,10,FALSE),"")=0,"",IFERROR(VLOOKUP($A171,Tabula!$A:$O,10,FALSE),""))</f>
        <v>67181235</v>
      </c>
      <c r="J171" s="27" t="str">
        <f>IF(IFERROR(VLOOKUP($A171,Tabula!$A:$O,11,FALSE),"")=0,"",IFERROR(VLOOKUP($A171,Tabula!$A:$O,11,FALSE),""))</f>
        <v>13.00-18.00 (rindas kārt.)</v>
      </c>
      <c r="K171" s="27" t="str">
        <f>IF(IFERROR(VLOOKUP($A171,Tabula!$A:$O,12,FALSE),"")=0,"",IFERROR(VLOOKUP($A171,Tabula!$A:$O,12,FALSE),""))</f>
        <v/>
      </c>
      <c r="L171" s="27" t="str">
        <f>IF(IFERROR(VLOOKUP($A171,Tabula!$A:$O,13,FALSE),"")=0,"",IFERROR(VLOOKUP($A171,Tabula!$A:$O,13,FALSE),""))</f>
        <v/>
      </c>
      <c r="M171" s="27" t="str">
        <f>IF(IFERROR(VLOOKUP($A171,Tabula!$A:$O,14,FALSE),"")=0,"",IFERROR(VLOOKUP($A171,Tabula!$A:$O,14,FALSE),""))</f>
        <v>9.00-12.00
13.00-15.00 (rindas kārt.)</v>
      </c>
      <c r="N171" s="27" t="str">
        <f>IF(IFERROR(VLOOKUP($A171,Tabula!$A:$O,15,FALSE),"")=0,"",IFERROR(VLOOKUP($A171,Tabula!$A:$O,15,FALSE),""))</f>
        <v/>
      </c>
    </row>
    <row r="172" spans="1:14" s="1" customFormat="1" ht="85.5" customHeight="1" x14ac:dyDescent="0.3">
      <c r="A172" s="2">
        <v>167</v>
      </c>
      <c r="B172" s="10" t="str">
        <f>IFERROR(VLOOKUP(A172,Tabula!$A:$O,3,FALSE),"")</f>
        <v>Latgales rajona nodaļas Teritoriālais centrs "Pļavnieki"</v>
      </c>
      <c r="C172" s="10" t="str">
        <f>IFERROR(VLOOKUP(A172,Tabula!$A:$O,4,FALSE),"")</f>
        <v xml:space="preserve">Salnas iela 2 </v>
      </c>
      <c r="D172" s="13">
        <f>IF(IFERROR(VLOOKUP($A172,Tabula!$A:$O,5,FALSE),"")=0,"",IFERROR(VLOOKUP($A172,Tabula!$A:$O,5,FALSE),""))</f>
        <v>202</v>
      </c>
      <c r="E172" s="10" t="str">
        <f>IFERROR(VLOOKUP(A172,Tabula!$A:$O,6,FALSE),"")</f>
        <v xml:space="preserve"> Sociālais darbinieks darbā ar ģimeni un bērniem</v>
      </c>
      <c r="F172" s="14" t="str">
        <f>IF(IFERROR(VLOOKUP($A172,Tabula!$A:$O,7,FALSE),"")=0,"",IFERROR(VLOOKUP($A172,Tabula!$A:$O,7,FALSE),""))</f>
        <v>Sociālā darba joma</v>
      </c>
      <c r="G172" s="10" t="str">
        <f>IFERROR(VLOOKUP(A172,Tabula!$A:$O,8,FALSE),"")</f>
        <v>Zelenkova Olga</v>
      </c>
      <c r="H172" s="10" t="str">
        <f>IFERROR(VLOOKUP(A172,Tabula!$A:$O,9,FALSE),"")</f>
        <v>olga.zelenkova@riga.lv</v>
      </c>
      <c r="I172" s="13">
        <f>IF(IFERROR(VLOOKUP($A172,Tabula!$A:$O,10,FALSE),"")=0,"",IFERROR(VLOOKUP($A172,Tabula!$A:$O,10,FALSE),""))</f>
        <v>67181237</v>
      </c>
      <c r="J172" s="27" t="str">
        <f>IF(IFERROR(VLOOKUP($A172,Tabula!$A:$O,11,FALSE),"")=0,"",IFERROR(VLOOKUP($A172,Tabula!$A:$O,11,FALSE),""))</f>
        <v>13.00-18.00 (rindas kārt.)</v>
      </c>
      <c r="K172" s="27" t="str">
        <f>IF(IFERROR(VLOOKUP($A172,Tabula!$A:$O,12,FALSE),"")=0,"",IFERROR(VLOOKUP($A172,Tabula!$A:$O,12,FALSE),""))</f>
        <v/>
      </c>
      <c r="L172" s="27" t="str">
        <f>IF(IFERROR(VLOOKUP($A172,Tabula!$A:$O,13,FALSE),"")=0,"",IFERROR(VLOOKUP($A172,Tabula!$A:$O,13,FALSE),""))</f>
        <v/>
      </c>
      <c r="M172" s="27" t="str">
        <f>IF(IFERROR(VLOOKUP($A172,Tabula!$A:$O,14,FALSE),"")=0,"",IFERROR(VLOOKUP($A172,Tabula!$A:$O,14,FALSE),""))</f>
        <v>9.00-12.00
13.00-15.00 (rindas kārt.)</v>
      </c>
      <c r="N172" s="27" t="str">
        <f>IF(IFERROR(VLOOKUP($A172,Tabula!$A:$O,15,FALSE),"")=0,"",IFERROR(VLOOKUP($A172,Tabula!$A:$O,15,FALSE),""))</f>
        <v/>
      </c>
    </row>
    <row r="173" spans="1:14" s="1" customFormat="1" ht="85.5" customHeight="1" x14ac:dyDescent="0.3">
      <c r="A173" s="2">
        <v>168</v>
      </c>
      <c r="B173" s="10" t="str">
        <f>IFERROR(VLOOKUP(A173,Tabula!$A:$O,3,FALSE),"")</f>
        <v>Latgales rajona nodaļas Teritoriālais centrs "Pļavnieki"</v>
      </c>
      <c r="C173" s="10" t="str">
        <f>IFERROR(VLOOKUP(A173,Tabula!$A:$O,4,FALSE),"")</f>
        <v xml:space="preserve">Salnas iela 2 </v>
      </c>
      <c r="D173" s="13">
        <f>IF(IFERROR(VLOOKUP($A173,Tabula!$A:$O,5,FALSE),"")=0,"",IFERROR(VLOOKUP($A173,Tabula!$A:$O,5,FALSE),""))</f>
        <v>205</v>
      </c>
      <c r="E173" s="10" t="str">
        <f>IFERROR(VLOOKUP(A173,Tabula!$A:$O,6,FALSE),"")</f>
        <v xml:space="preserve"> Sociālais darbinieks</v>
      </c>
      <c r="F173" s="14" t="str">
        <f>IF(IFERROR(VLOOKUP($A173,Tabula!$A:$O,7,FALSE),"")=0,"",IFERROR(VLOOKUP($A173,Tabula!$A:$O,7,FALSE),""))</f>
        <v>Sociālā darba joma</v>
      </c>
      <c r="G173" s="10" t="str">
        <f>IFERROR(VLOOKUP(A173,Tabula!$A:$O,8,FALSE),"")</f>
        <v>Dudoviča Irina</v>
      </c>
      <c r="H173" s="10" t="str">
        <f>IFERROR(VLOOKUP(A173,Tabula!$A:$O,9,FALSE),"")</f>
        <v>irina.dudovica@riga.lv</v>
      </c>
      <c r="I173" s="13">
        <f>IF(IFERROR(VLOOKUP($A173,Tabula!$A:$O,10,FALSE),"")=0,"",IFERROR(VLOOKUP($A173,Tabula!$A:$O,10,FALSE),""))</f>
        <v>67037453</v>
      </c>
      <c r="J173" s="27" t="str">
        <f>IF(IFERROR(VLOOKUP($A173,Tabula!$A:$O,11,FALSE),"")=0,"",IFERROR(VLOOKUP($A173,Tabula!$A:$O,11,FALSE),""))</f>
        <v>13.00-18.00 (iepr. pier.)</v>
      </c>
      <c r="K173" s="27" t="str">
        <f>IF(IFERROR(VLOOKUP($A173,Tabula!$A:$O,12,FALSE),"")=0,"",IFERROR(VLOOKUP($A173,Tabula!$A:$O,12,FALSE),""))</f>
        <v>9.00-13.00 (rindas kārt.)</v>
      </c>
      <c r="L173" s="27" t="str">
        <f>IF(IFERROR(VLOOKUP($A173,Tabula!$A:$O,13,FALSE),"")=0,"",IFERROR(VLOOKUP($A173,Tabula!$A:$O,13,FALSE),""))</f>
        <v/>
      </c>
      <c r="M173" s="27" t="str">
        <f>IF(IFERROR(VLOOKUP($A173,Tabula!$A:$O,14,FALSE),"")=0,"",IFERROR(VLOOKUP($A173,Tabula!$A:$O,14,FALSE),""))</f>
        <v>9.00-12.00  13.00-16.00 (iepr.pier.)</v>
      </c>
      <c r="N173" s="27" t="str">
        <f>IF(IFERROR(VLOOKUP($A173,Tabula!$A:$O,15,FALSE),"")=0,"",IFERROR(VLOOKUP($A173,Tabula!$A:$O,15,FALSE),""))</f>
        <v/>
      </c>
    </row>
    <row r="174" spans="1:14" s="1" customFormat="1" ht="85.5" customHeight="1" x14ac:dyDescent="0.3">
      <c r="A174" s="2">
        <v>169</v>
      </c>
      <c r="B174" s="10" t="str">
        <f>IFERROR(VLOOKUP(A174,Tabula!$A:$O,3,FALSE),"")</f>
        <v>Latgales rajona nodaļas Teritoriālais centrs "Pļavnieki"</v>
      </c>
      <c r="C174" s="10" t="str">
        <f>IFERROR(VLOOKUP(A174,Tabula!$A:$O,4,FALSE),"")</f>
        <v xml:space="preserve">Salnas iela 2 </v>
      </c>
      <c r="D174" s="13">
        <f>IF(IFERROR(VLOOKUP($A174,Tabula!$A:$O,5,FALSE),"")=0,"",IFERROR(VLOOKUP($A174,Tabula!$A:$O,5,FALSE),""))</f>
        <v>205</v>
      </c>
      <c r="E174" s="10" t="str">
        <f>IFERROR(VLOOKUP(A174,Tabula!$A:$O,6,FALSE),"")</f>
        <v xml:space="preserve"> Sociālais darbinieks</v>
      </c>
      <c r="F174" s="14" t="str">
        <f>IF(IFERROR(VLOOKUP($A174,Tabula!$A:$O,7,FALSE),"")=0,"",IFERROR(VLOOKUP($A174,Tabula!$A:$O,7,FALSE),""))</f>
        <v>Sociālā darba joma</v>
      </c>
      <c r="G174" s="10" t="str">
        <f>IFERROR(VLOOKUP(A174,Tabula!$A:$O,8,FALSE),"")</f>
        <v>Kamerade Jeļena</v>
      </c>
      <c r="H174" s="10" t="str">
        <f>IFERROR(VLOOKUP(A174,Tabula!$A:$O,9,FALSE),"")</f>
        <v>jelena.kamerade@riga.lv</v>
      </c>
      <c r="I174" s="13">
        <f>IF(IFERROR(VLOOKUP($A174,Tabula!$A:$O,10,FALSE),"")=0,"",IFERROR(VLOOKUP($A174,Tabula!$A:$O,10,FALSE),""))</f>
        <v>67037440</v>
      </c>
      <c r="J174" s="27" t="str">
        <f>IF(IFERROR(VLOOKUP($A174,Tabula!$A:$O,11,FALSE),"")=0,"",IFERROR(VLOOKUP($A174,Tabula!$A:$O,11,FALSE),""))</f>
        <v>13.00-18.00 (iepr. pier.)</v>
      </c>
      <c r="K174" s="27" t="str">
        <f>IF(IFERROR(VLOOKUP($A174,Tabula!$A:$O,12,FALSE),"")=0,"",IFERROR(VLOOKUP($A174,Tabula!$A:$O,12,FALSE),""))</f>
        <v>9.00-13.00 (rindas kārt.)</v>
      </c>
      <c r="L174" s="27" t="str">
        <f>IF(IFERROR(VLOOKUP($A174,Tabula!$A:$O,13,FALSE),"")=0,"",IFERROR(VLOOKUP($A174,Tabula!$A:$O,13,FALSE),""))</f>
        <v/>
      </c>
      <c r="M174" s="27" t="str">
        <f>IF(IFERROR(VLOOKUP($A174,Tabula!$A:$O,14,FALSE),"")=0,"",IFERROR(VLOOKUP($A174,Tabula!$A:$O,14,FALSE),""))</f>
        <v>9.00-12.00  13.00-16.00 (iepr.pier.)</v>
      </c>
      <c r="N174" s="27" t="str">
        <f>IF(IFERROR(VLOOKUP($A174,Tabula!$A:$O,15,FALSE),"")=0,"",IFERROR(VLOOKUP($A174,Tabula!$A:$O,15,FALSE),""))</f>
        <v/>
      </c>
    </row>
    <row r="175" spans="1:14" s="1" customFormat="1" ht="42" customHeight="1" x14ac:dyDescent="0.3">
      <c r="A175" s="2">
        <v>170</v>
      </c>
      <c r="B175" s="10" t="str">
        <f>IFERROR(VLOOKUP(A175,Tabula!$A:$O,3,FALSE),"")</f>
        <v>Latgales rajona nodaļas Teritoriālais centrs "Pļavnieki"</v>
      </c>
      <c r="C175" s="10" t="str">
        <f>IFERROR(VLOOKUP(A175,Tabula!$A:$O,4,FALSE),"")</f>
        <v xml:space="preserve">Salnas iela 2 </v>
      </c>
      <c r="D175" s="13">
        <f>IF(IFERROR(VLOOKUP($A175,Tabula!$A:$O,5,FALSE),"")=0,"",IFERROR(VLOOKUP($A175,Tabula!$A:$O,5,FALSE),""))</f>
        <v>116</v>
      </c>
      <c r="E175" s="10" t="str">
        <f>IFERROR(VLOOKUP(A175,Tabula!$A:$O,6,FALSE),"")</f>
        <v xml:space="preserve">  Vecākais sociālais darbinieks</v>
      </c>
      <c r="F175" s="14" t="str">
        <f>IF(IFERROR(VLOOKUP($A175,Tabula!$A:$O,7,FALSE),"")=0,"",IFERROR(VLOOKUP($A175,Tabula!$A:$O,7,FALSE),""))</f>
        <v>Sociālo pakalpojumu joma</v>
      </c>
      <c r="G175" s="10" t="str">
        <f>IFERROR(VLOOKUP(A175,Tabula!$A:$O,8,FALSE),"")</f>
        <v>Bičkovska Anna</v>
      </c>
      <c r="H175" s="10" t="str">
        <f>IFERROR(VLOOKUP(A175,Tabula!$A:$O,9,FALSE),"")</f>
        <v>Anna.Bickovska@riga.lv</v>
      </c>
      <c r="I175" s="13">
        <f>IF(IFERROR(VLOOKUP($A175,Tabula!$A:$O,10,FALSE),"")=0,"",IFERROR(VLOOKUP($A175,Tabula!$A:$O,10,FALSE),""))</f>
        <v>67181462</v>
      </c>
      <c r="J175" s="27" t="str">
        <f>IF(IFERROR(VLOOKUP($A175,Tabula!$A:$O,11,FALSE),"")=0,"",IFERROR(VLOOKUP($A175,Tabula!$A:$O,11,FALSE),""))</f>
        <v>13.00-18.00 (rindas kārt.)</v>
      </c>
      <c r="K175" s="27" t="str">
        <f>IF(IFERROR(VLOOKUP($A175,Tabula!$A:$O,12,FALSE),"")=0,"",IFERROR(VLOOKUP($A175,Tabula!$A:$O,12,FALSE),""))</f>
        <v/>
      </c>
      <c r="L175" s="27" t="str">
        <f>IF(IFERROR(VLOOKUP($A175,Tabula!$A:$O,13,FALSE),"")=0,"",IFERROR(VLOOKUP($A175,Tabula!$A:$O,13,FALSE),""))</f>
        <v/>
      </c>
      <c r="M175" s="27" t="str">
        <f>IF(IFERROR(VLOOKUP($A175,Tabula!$A:$O,14,FALSE),"")=0,"",IFERROR(VLOOKUP($A175,Tabula!$A:$O,14,FALSE),""))</f>
        <v>9.00-12.00
13.00-15.00 (rindas kārt.)</v>
      </c>
      <c r="N175" s="27" t="str">
        <f>IF(IFERROR(VLOOKUP($A175,Tabula!$A:$O,15,FALSE),"")=0,"",IFERROR(VLOOKUP($A175,Tabula!$A:$O,15,FALSE),""))</f>
        <v/>
      </c>
    </row>
    <row r="176" spans="1:14" s="1" customFormat="1" ht="42" customHeight="1" x14ac:dyDescent="0.3">
      <c r="A176" s="2">
        <v>171</v>
      </c>
      <c r="B176" s="10" t="str">
        <f>IFERROR(VLOOKUP(A176,Tabula!$A:$O,3,FALSE),"")</f>
        <v>Latgales rajona nodaļas Teritoriālais centrs "Pļavnieki"</v>
      </c>
      <c r="C176" s="10" t="str">
        <f>IFERROR(VLOOKUP(A176,Tabula!$A:$O,4,FALSE),"")</f>
        <v xml:space="preserve">Salnas iela 2 </v>
      </c>
      <c r="D176" s="13">
        <f>IF(IFERROR(VLOOKUP($A176,Tabula!$A:$O,5,FALSE),"")=0,"",IFERROR(VLOOKUP($A176,Tabula!$A:$O,5,FALSE),""))</f>
        <v>110</v>
      </c>
      <c r="E176" s="10" t="str">
        <f>IFERROR(VLOOKUP(A176,Tabula!$A:$O,6,FALSE),"")</f>
        <v xml:space="preserve">  Vecākais sociālais darbinieks</v>
      </c>
      <c r="F176" s="14" t="str">
        <f>IF(IFERROR(VLOOKUP($A176,Tabula!$A:$O,7,FALSE),"")=0,"",IFERROR(VLOOKUP($A176,Tabula!$A:$O,7,FALSE),""))</f>
        <v>Sociālo pakalpojumu joma</v>
      </c>
      <c r="G176" s="10">
        <f>IFERROR(VLOOKUP(A176,Tabula!$A:$O,8,FALSE),"")</f>
        <v>0</v>
      </c>
      <c r="H176" s="10">
        <f>IFERROR(VLOOKUP(A176,Tabula!$A:$O,9,FALSE),"")</f>
        <v>0</v>
      </c>
      <c r="I176" s="13" t="str">
        <f>IF(IFERROR(VLOOKUP($A176,Tabula!$A:$O,10,FALSE),"")=0,"",IFERROR(VLOOKUP($A176,Tabula!$A:$O,10,FALSE),""))</f>
        <v/>
      </c>
      <c r="J176" s="27" t="str">
        <f>IF(IFERROR(VLOOKUP($A176,Tabula!$A:$O,11,FALSE),"")=0,"",IFERROR(VLOOKUP($A176,Tabula!$A:$O,11,FALSE),""))</f>
        <v>13.00-18.00 (rindas kārt.)</v>
      </c>
      <c r="K176" s="27" t="str">
        <f>IF(IFERROR(VLOOKUP($A176,Tabula!$A:$O,12,FALSE),"")=0,"",IFERROR(VLOOKUP($A176,Tabula!$A:$O,12,FALSE),""))</f>
        <v/>
      </c>
      <c r="L176" s="27" t="str">
        <f>IF(IFERROR(VLOOKUP($A176,Tabula!$A:$O,13,FALSE),"")=0,"",IFERROR(VLOOKUP($A176,Tabula!$A:$O,13,FALSE),""))</f>
        <v/>
      </c>
      <c r="M176" s="27" t="str">
        <f>IF(IFERROR(VLOOKUP($A176,Tabula!$A:$O,14,FALSE),"")=0,"",IFERROR(VLOOKUP($A176,Tabula!$A:$O,14,FALSE),""))</f>
        <v>9.00-12.00
13.00-15.00 (rindas kārt.)</v>
      </c>
      <c r="N176" s="27" t="str">
        <f>IF(IFERROR(VLOOKUP($A176,Tabula!$A:$O,15,FALSE),"")=0,"",IFERROR(VLOOKUP($A176,Tabula!$A:$O,15,FALSE),""))</f>
        <v/>
      </c>
    </row>
    <row r="177" spans="1:14" s="1" customFormat="1" ht="42" customHeight="1" x14ac:dyDescent="0.3">
      <c r="A177" s="2">
        <v>172</v>
      </c>
      <c r="B177" s="10" t="str">
        <f>IFERROR(VLOOKUP(A177,Tabula!$A:$O,3,FALSE),"")</f>
        <v>Latgales rajona nodaļas Teritoriālais centrs "Pļavnieki"</v>
      </c>
      <c r="C177" s="10" t="str">
        <f>IFERROR(VLOOKUP(A177,Tabula!$A:$O,4,FALSE),"")</f>
        <v xml:space="preserve">Salnas iela 2 </v>
      </c>
      <c r="D177" s="13">
        <f>IF(IFERROR(VLOOKUP($A177,Tabula!$A:$O,5,FALSE),"")=0,"",IFERROR(VLOOKUP($A177,Tabula!$A:$O,5,FALSE),""))</f>
        <v>111</v>
      </c>
      <c r="E177" s="10" t="str">
        <f>IFERROR(VLOOKUP(A177,Tabula!$A:$O,6,FALSE),"")</f>
        <v xml:space="preserve">  Sociālais darbinieks</v>
      </c>
      <c r="F177" s="14" t="str">
        <f>IF(IFERROR(VLOOKUP($A177,Tabula!$A:$O,7,FALSE),"")=0,"",IFERROR(VLOOKUP($A177,Tabula!$A:$O,7,FALSE),""))</f>
        <v>Sociālo pakalpojumu joma</v>
      </c>
      <c r="G177" s="10" t="str">
        <f>IFERROR(VLOOKUP(A177,Tabula!$A:$O,8,FALSE),"")</f>
        <v>Cimbale Karina</v>
      </c>
      <c r="H177" s="10" t="str">
        <f>IFERROR(VLOOKUP(A177,Tabula!$A:$O,9,FALSE),"")</f>
        <v>Karina.Cimbale@riga.lv</v>
      </c>
      <c r="I177" s="13">
        <f>IF(IFERROR(VLOOKUP($A177,Tabula!$A:$O,10,FALSE),"")=0,"",IFERROR(VLOOKUP($A177,Tabula!$A:$O,10,FALSE),""))</f>
        <v>67848840</v>
      </c>
      <c r="J177" s="27" t="str">
        <f>IF(IFERROR(VLOOKUP($A177,Tabula!$A:$O,11,FALSE),"")=0,"",IFERROR(VLOOKUP($A177,Tabula!$A:$O,11,FALSE),""))</f>
        <v>13.00-18.00 (iepr. pier.)</v>
      </c>
      <c r="K177" s="27" t="str">
        <f>IF(IFERROR(VLOOKUP($A177,Tabula!$A:$O,12,FALSE),"")=0,"",IFERROR(VLOOKUP($A177,Tabula!$A:$O,12,FALSE),""))</f>
        <v>9.00-13.00 (rindas kārt.)</v>
      </c>
      <c r="L177" s="27" t="str">
        <f>IF(IFERROR(VLOOKUP($A177,Tabula!$A:$O,13,FALSE),"")=0,"",IFERROR(VLOOKUP($A177,Tabula!$A:$O,13,FALSE),""))</f>
        <v/>
      </c>
      <c r="M177" s="27" t="str">
        <f>IF(IFERROR(VLOOKUP($A177,Tabula!$A:$O,14,FALSE),"")=0,"",IFERROR(VLOOKUP($A177,Tabula!$A:$O,14,FALSE),""))</f>
        <v>9.00-12.00  13.00-16.00 (iepr.pier.)</v>
      </c>
      <c r="N177" s="27" t="str">
        <f>IF(IFERROR(VLOOKUP($A177,Tabula!$A:$O,15,FALSE),"")=0,"",IFERROR(VLOOKUP($A177,Tabula!$A:$O,15,FALSE),""))</f>
        <v/>
      </c>
    </row>
    <row r="178" spans="1:14" s="1" customFormat="1" ht="42" customHeight="1" x14ac:dyDescent="0.3">
      <c r="A178" s="2">
        <v>173</v>
      </c>
      <c r="B178" s="10" t="str">
        <f>IFERROR(VLOOKUP(A178,Tabula!$A:$O,3,FALSE),"")</f>
        <v>Latgales rajona nodaļas Teritoriālais centrs "Pļavnieki"</v>
      </c>
      <c r="C178" s="10" t="str">
        <f>IFERROR(VLOOKUP(A178,Tabula!$A:$O,4,FALSE),"")</f>
        <v xml:space="preserve">Salnas iela 2 </v>
      </c>
      <c r="D178" s="13">
        <f>IF(IFERROR(VLOOKUP($A178,Tabula!$A:$O,5,FALSE),"")=0,"",IFERROR(VLOOKUP($A178,Tabula!$A:$O,5,FALSE),""))</f>
        <v>111</v>
      </c>
      <c r="E178" s="10" t="str">
        <f>IFERROR(VLOOKUP(A178,Tabula!$A:$O,6,FALSE),"")</f>
        <v xml:space="preserve">  Sociālais darbinieks</v>
      </c>
      <c r="F178" s="14" t="str">
        <f>IF(IFERROR(VLOOKUP($A178,Tabula!$A:$O,7,FALSE),"")=0,"",IFERROR(VLOOKUP($A178,Tabula!$A:$O,7,FALSE),""))</f>
        <v>Sociālo pakalpojumu joma</v>
      </c>
      <c r="G178" s="10" t="str">
        <f>IFERROR(VLOOKUP(A178,Tabula!$A:$O,8,FALSE),"")</f>
        <v>Sudnika Inese</v>
      </c>
      <c r="H178" s="10" t="str">
        <f>IFERROR(VLOOKUP(A178,Tabula!$A:$O,9,FALSE),"")</f>
        <v>Inese.Sudnika@riga.lv</v>
      </c>
      <c r="I178" s="13">
        <f>IF(IFERROR(VLOOKUP($A178,Tabula!$A:$O,10,FALSE),"")=0,"",IFERROR(VLOOKUP($A178,Tabula!$A:$O,10,FALSE),""))</f>
        <v>67848839</v>
      </c>
      <c r="J178" s="27" t="str">
        <f>IF(IFERROR(VLOOKUP($A178,Tabula!$A:$O,11,FALSE),"")=0,"",IFERROR(VLOOKUP($A178,Tabula!$A:$O,11,FALSE),""))</f>
        <v>13.00-18.00 (iepr. pier.)</v>
      </c>
      <c r="K178" s="27" t="str">
        <f>IF(IFERROR(VLOOKUP($A178,Tabula!$A:$O,12,FALSE),"")=0,"",IFERROR(VLOOKUP($A178,Tabula!$A:$O,12,FALSE),""))</f>
        <v>9.00-13.00 (rindas kārt.)</v>
      </c>
      <c r="L178" s="27" t="str">
        <f>IF(IFERROR(VLOOKUP($A178,Tabula!$A:$O,13,FALSE),"")=0,"",IFERROR(VLOOKUP($A178,Tabula!$A:$O,13,FALSE),""))</f>
        <v/>
      </c>
      <c r="M178" s="27" t="str">
        <f>IF(IFERROR(VLOOKUP($A178,Tabula!$A:$O,14,FALSE),"")=0,"",IFERROR(VLOOKUP($A178,Tabula!$A:$O,14,FALSE),""))</f>
        <v>9.00-12.00  13.00-16.00 (iepr.pier.)</v>
      </c>
      <c r="N178" s="27" t="str">
        <f>IF(IFERROR(VLOOKUP($A178,Tabula!$A:$O,15,FALSE),"")=0,"",IFERROR(VLOOKUP($A178,Tabula!$A:$O,15,FALSE),""))</f>
        <v/>
      </c>
    </row>
    <row r="179" spans="1:14" s="1" customFormat="1" ht="42" customHeight="1" x14ac:dyDescent="0.3">
      <c r="A179" s="2">
        <v>174</v>
      </c>
      <c r="B179" s="10" t="str">
        <f>IFERROR(VLOOKUP(A179,Tabula!$A:$O,3,FALSE),"")</f>
        <v>Latgales rajona nodaļas Teritoriālais centrs "Pļavnieki"</v>
      </c>
      <c r="C179" s="10" t="str">
        <f>IFERROR(VLOOKUP(A179,Tabula!$A:$O,4,FALSE),"")</f>
        <v xml:space="preserve">Salnas iela 2 </v>
      </c>
      <c r="D179" s="13">
        <f>IF(IFERROR(VLOOKUP($A179,Tabula!$A:$O,5,FALSE),"")=0,"",IFERROR(VLOOKUP($A179,Tabula!$A:$O,5,FALSE),""))</f>
        <v>111</v>
      </c>
      <c r="E179" s="10" t="str">
        <f>IFERROR(VLOOKUP(A179,Tabula!$A:$O,6,FALSE),"")</f>
        <v xml:space="preserve">  Sociālais darbinieks</v>
      </c>
      <c r="F179" s="14" t="str">
        <f>IF(IFERROR(VLOOKUP($A179,Tabula!$A:$O,7,FALSE),"")=0,"",IFERROR(VLOOKUP($A179,Tabula!$A:$O,7,FALSE),""))</f>
        <v>Sociālo pakalpojumu joma</v>
      </c>
      <c r="G179" s="10" t="str">
        <f>IFERROR(VLOOKUP(A179,Tabula!$A:$O,8,FALSE),"")</f>
        <v>Šemele Diāna</v>
      </c>
      <c r="H179" s="10" t="str">
        <f>IFERROR(VLOOKUP(A179,Tabula!$A:$O,9,FALSE),"")</f>
        <v>Diana.Semele@riga.lv</v>
      </c>
      <c r="I179" s="13">
        <f>IF(IFERROR(VLOOKUP($A179,Tabula!$A:$O,10,FALSE),"")=0,"",IFERROR(VLOOKUP($A179,Tabula!$A:$O,10,FALSE),""))</f>
        <v>67105381</v>
      </c>
      <c r="J179" s="27" t="str">
        <f>IF(IFERROR(VLOOKUP($A179,Tabula!$A:$O,11,FALSE),"")=0,"",IFERROR(VLOOKUP($A179,Tabula!$A:$O,11,FALSE),""))</f>
        <v>13.00-18.00 (iepr. pier.)</v>
      </c>
      <c r="K179" s="27" t="str">
        <f>IF(IFERROR(VLOOKUP($A179,Tabula!$A:$O,12,FALSE),"")=0,"",IFERROR(VLOOKUP($A179,Tabula!$A:$O,12,FALSE),""))</f>
        <v>9.00-13.00 (rindas kārt.)</v>
      </c>
      <c r="L179" s="27" t="str">
        <f>IF(IFERROR(VLOOKUP($A179,Tabula!$A:$O,13,FALSE),"")=0,"",IFERROR(VLOOKUP($A179,Tabula!$A:$O,13,FALSE),""))</f>
        <v/>
      </c>
      <c r="M179" s="27" t="str">
        <f>IF(IFERROR(VLOOKUP($A179,Tabula!$A:$O,14,FALSE),"")=0,"",IFERROR(VLOOKUP($A179,Tabula!$A:$O,14,FALSE),""))</f>
        <v>9.00-12.00  13.00-16.00 (iepr.pier.)</v>
      </c>
      <c r="N179" s="27" t="str">
        <f>IF(IFERROR(VLOOKUP($A179,Tabula!$A:$O,15,FALSE),"")=0,"",IFERROR(VLOOKUP($A179,Tabula!$A:$O,15,FALSE),""))</f>
        <v/>
      </c>
    </row>
    <row r="180" spans="1:14" s="1" customFormat="1" ht="42" customHeight="1" x14ac:dyDescent="0.3">
      <c r="A180" s="2">
        <v>175</v>
      </c>
      <c r="B180" s="10" t="str">
        <f>IFERROR(VLOOKUP(A180,Tabula!$A:$O,3,FALSE),"")</f>
        <v>Latgales rajona nodaļas Teritoriālais centrs "Pļavnieki"</v>
      </c>
      <c r="C180" s="10" t="str">
        <f>IFERROR(VLOOKUP(A180,Tabula!$A:$O,4,FALSE),"")</f>
        <v xml:space="preserve">Salnas iela 2 </v>
      </c>
      <c r="D180" s="13">
        <f>IF(IFERROR(VLOOKUP($A180,Tabula!$A:$O,5,FALSE),"")=0,"",IFERROR(VLOOKUP($A180,Tabula!$A:$O,5,FALSE),""))</f>
        <v>108</v>
      </c>
      <c r="E180" s="10" t="str">
        <f>IFERROR(VLOOKUP(A180,Tabula!$A:$O,6,FALSE),"")</f>
        <v xml:space="preserve">   Vecākais sociālais darbinieks</v>
      </c>
      <c r="F180" s="14" t="str">
        <f>IF(IFERROR(VLOOKUP($A180,Tabula!$A:$O,7,FALSE),"")=0,"",IFERROR(VLOOKUP($A180,Tabula!$A:$O,7,FALSE),""))</f>
        <v>Sociālās palīdzības joma</v>
      </c>
      <c r="G180" s="10" t="str">
        <f>IFERROR(VLOOKUP(A180,Tabula!$A:$O,8,FALSE),"")</f>
        <v>Meļihova Diāna</v>
      </c>
      <c r="H180" s="10" t="str">
        <f>IFERROR(VLOOKUP(A180,Tabula!$A:$O,9,FALSE),"")</f>
        <v>diana.melihova@riga.lv</v>
      </c>
      <c r="I180" s="13">
        <f>IF(IFERROR(VLOOKUP($A180,Tabula!$A:$O,10,FALSE),"")=0,"",IFERROR(VLOOKUP($A180,Tabula!$A:$O,10,FALSE),""))</f>
        <v>67105516</v>
      </c>
      <c r="J180" s="27" t="str">
        <f>IF(IFERROR(VLOOKUP($A180,Tabula!$A:$O,11,FALSE),"")=0,"",IFERROR(VLOOKUP($A180,Tabula!$A:$O,11,FALSE),""))</f>
        <v>13.00-18.00 (rindas kārt.)</v>
      </c>
      <c r="K180" s="27" t="str">
        <f>IF(IFERROR(VLOOKUP($A180,Tabula!$A:$O,12,FALSE),"")=0,"",IFERROR(VLOOKUP($A180,Tabula!$A:$O,12,FALSE),""))</f>
        <v/>
      </c>
      <c r="L180" s="27" t="str">
        <f>IF(IFERROR(VLOOKUP($A180,Tabula!$A:$O,13,FALSE),"")=0,"",IFERROR(VLOOKUP($A180,Tabula!$A:$O,13,FALSE),""))</f>
        <v/>
      </c>
      <c r="M180" s="27" t="str">
        <f>IF(IFERROR(VLOOKUP($A180,Tabula!$A:$O,14,FALSE),"")=0,"",IFERROR(VLOOKUP($A180,Tabula!$A:$O,14,FALSE),""))</f>
        <v>9.00-12.00
13.00-15.00 (rindas kārt.)</v>
      </c>
      <c r="N180" s="27" t="str">
        <f>IF(IFERROR(VLOOKUP($A180,Tabula!$A:$O,15,FALSE),"")=0,"",IFERROR(VLOOKUP($A180,Tabula!$A:$O,15,FALSE),""))</f>
        <v/>
      </c>
    </row>
    <row r="181" spans="1:14" s="1" customFormat="1" ht="42" customHeight="1" x14ac:dyDescent="0.3">
      <c r="A181" s="2">
        <v>176</v>
      </c>
      <c r="B181" s="10" t="str">
        <f>IFERROR(VLOOKUP(A181,Tabula!$A:$O,3,FALSE),"")</f>
        <v>Latgales rajona nodaļas Teritoriālais centrs "Pļavnieki"</v>
      </c>
      <c r="C181" s="10" t="str">
        <f>IFERROR(VLOOKUP(A181,Tabula!$A:$O,4,FALSE),"")</f>
        <v xml:space="preserve">Salnas iela 2 </v>
      </c>
      <c r="D181" s="13">
        <f>IF(IFERROR(VLOOKUP($A181,Tabula!$A:$O,5,FALSE),"")=0,"",IFERROR(VLOOKUP($A181,Tabula!$A:$O,5,FALSE),""))</f>
        <v>109</v>
      </c>
      <c r="E181" s="10" t="str">
        <f>IFERROR(VLOOKUP(A181,Tabula!$A:$O,6,FALSE),"")</f>
        <v xml:space="preserve">   Sociālās palīdzības organizators</v>
      </c>
      <c r="F181" s="14" t="str">
        <f>IF(IFERROR(VLOOKUP($A181,Tabula!$A:$O,7,FALSE),"")=0,"",IFERROR(VLOOKUP($A181,Tabula!$A:$O,7,FALSE),""))</f>
        <v>Sociālās palīdzības joma</v>
      </c>
      <c r="G181" s="10" t="str">
        <f>IFERROR(VLOOKUP(A181,Tabula!$A:$O,8,FALSE),"")</f>
        <v>Lenāne Diāna</v>
      </c>
      <c r="H181" s="10" t="str">
        <f>IFERROR(VLOOKUP(A181,Tabula!$A:$O,9,FALSE),"")</f>
        <v>diana.lenane@riga.lv</v>
      </c>
      <c r="I181" s="13">
        <f>IF(IFERROR(VLOOKUP($A181,Tabula!$A:$O,10,FALSE),"")=0,"",IFERROR(VLOOKUP($A181,Tabula!$A:$O,10,FALSE),""))</f>
        <v>67037450</v>
      </c>
      <c r="J181" s="27" t="str">
        <f>IF(IFERROR(VLOOKUP($A181,Tabula!$A:$O,11,FALSE),"")=0,"",IFERROR(VLOOKUP($A181,Tabula!$A:$O,11,FALSE),""))</f>
        <v>9.00-18.00 (iepr.pier.)</v>
      </c>
      <c r="K181" s="27" t="str">
        <f>IF(IFERROR(VLOOKUP($A181,Tabula!$A:$O,12,FALSE),"")=0,"",IFERROR(VLOOKUP($A181,Tabula!$A:$O,12,FALSE),""))</f>
        <v>9.00-16.30 (iepr.pier.)</v>
      </c>
      <c r="L181" s="27" t="str">
        <f>IF(IFERROR(VLOOKUP($A181,Tabula!$A:$O,13,FALSE),"")=0,"",IFERROR(VLOOKUP($A181,Tabula!$A:$O,13,FALSE),""))</f>
        <v>9.00-16.30 (iepr.pier.)</v>
      </c>
      <c r="M181" s="27" t="str">
        <f>IF(IFERROR(VLOOKUP($A181,Tabula!$A:$O,14,FALSE),"")=0,"",IFERROR(VLOOKUP($A181,Tabula!$A:$O,14,FALSE),""))</f>
        <v>9.00-16.30 (iepr.pier.)</v>
      </c>
      <c r="N181" s="27" t="str">
        <f>IF(IFERROR(VLOOKUP($A181,Tabula!$A:$O,15,FALSE),"")=0,"",IFERROR(VLOOKUP($A181,Tabula!$A:$O,15,FALSE),""))</f>
        <v>9.00-14.00 (Apkalpo aprūpes mājās pakalpojuma sniedzēja darbiniekus)</v>
      </c>
    </row>
    <row r="182" spans="1:14" s="1" customFormat="1" ht="42" customHeight="1" x14ac:dyDescent="0.3">
      <c r="A182" s="2">
        <v>177</v>
      </c>
      <c r="B182" s="10" t="str">
        <f>IFERROR(VLOOKUP(A182,Tabula!$A:$O,3,FALSE),"")</f>
        <v>Latgales rajona nodaļas Teritoriālais centrs "Pļavnieki"</v>
      </c>
      <c r="C182" s="10" t="str">
        <f>IFERROR(VLOOKUP(A182,Tabula!$A:$O,4,FALSE),"")</f>
        <v xml:space="preserve">Salnas iela 2 </v>
      </c>
      <c r="D182" s="13">
        <f>IF(IFERROR(VLOOKUP($A182,Tabula!$A:$O,5,FALSE),"")=0,"",IFERROR(VLOOKUP($A182,Tabula!$A:$O,5,FALSE),""))</f>
        <v>104</v>
      </c>
      <c r="E182" s="10" t="str">
        <f>IFERROR(VLOOKUP(A182,Tabula!$A:$O,6,FALSE),"")</f>
        <v xml:space="preserve">    Sociālās palīdzības organizators</v>
      </c>
      <c r="F182" s="14" t="str">
        <f>IF(IFERROR(VLOOKUP($A182,Tabula!$A:$O,7,FALSE),"")=0,"",IFERROR(VLOOKUP($A182,Tabula!$A:$O,7,FALSE),""))</f>
        <v>Sociālās palīdzības joma</v>
      </c>
      <c r="G182" s="10" t="str">
        <f>IFERROR(VLOOKUP(A182,Tabula!$A:$O,8,FALSE),"")</f>
        <v>Aleksandrovska Ludmila</v>
      </c>
      <c r="H182" s="10" t="str">
        <f>IFERROR(VLOOKUP(A182,Tabula!$A:$O,9,FALSE),"")</f>
        <v>Ludmila.Aleksandrovska@riga.lv</v>
      </c>
      <c r="I182" s="13">
        <f>IF(IFERROR(VLOOKUP($A182,Tabula!$A:$O,10,FALSE),"")=0,"",IFERROR(VLOOKUP($A182,Tabula!$A:$O,10,FALSE),""))</f>
        <v>67037455</v>
      </c>
      <c r="J182" s="27" t="str">
        <f>IF(IFERROR(VLOOKUP($A182,Tabula!$A:$O,11,FALSE),"")=0,"",IFERROR(VLOOKUP($A182,Tabula!$A:$O,11,FALSE),""))</f>
        <v>9.00-18.00 (iepr.pier.)</v>
      </c>
      <c r="K182" s="27" t="str">
        <f>IF(IFERROR(VLOOKUP($A182,Tabula!$A:$O,12,FALSE),"")=0,"",IFERROR(VLOOKUP($A182,Tabula!$A:$O,12,FALSE),""))</f>
        <v>9.00-16.30 (iepr.pier.)</v>
      </c>
      <c r="L182" s="27" t="str">
        <f>IF(IFERROR(VLOOKUP($A182,Tabula!$A:$O,13,FALSE),"")=0,"",IFERROR(VLOOKUP($A182,Tabula!$A:$O,13,FALSE),""))</f>
        <v>9.00-16.30 (iepr.pier.)</v>
      </c>
      <c r="M182" s="27" t="str">
        <f>IF(IFERROR(VLOOKUP($A182,Tabula!$A:$O,14,FALSE),"")=0,"",IFERROR(VLOOKUP($A182,Tabula!$A:$O,14,FALSE),""))</f>
        <v>9.00-16.30 (iepr.pier.)</v>
      </c>
      <c r="N182" s="27" t="str">
        <f>IF(IFERROR(VLOOKUP($A182,Tabula!$A:$O,15,FALSE),"")=0,"",IFERROR(VLOOKUP($A182,Tabula!$A:$O,15,FALSE),""))</f>
        <v>9.00-14.00 (Apkalpo aprūpes mājās pakalpojuma sniedzēja darbiniekus)</v>
      </c>
    </row>
    <row r="183" spans="1:14" s="1" customFormat="1" ht="42" customHeight="1" x14ac:dyDescent="0.3">
      <c r="A183" s="2">
        <v>178</v>
      </c>
      <c r="B183" s="10" t="str">
        <f>IFERROR(VLOOKUP(A183,Tabula!$A:$O,3,FALSE),"")</f>
        <v>Latgales rajona nodaļas Teritoriālais centrs "Pļavnieki"</v>
      </c>
      <c r="C183" s="10" t="str">
        <f>IFERROR(VLOOKUP(A183,Tabula!$A:$O,4,FALSE),"")</f>
        <v xml:space="preserve">Salnas iela 2 </v>
      </c>
      <c r="D183" s="13">
        <f>IF(IFERROR(VLOOKUP($A183,Tabula!$A:$O,5,FALSE),"")=0,"",IFERROR(VLOOKUP($A183,Tabula!$A:$O,5,FALSE),""))</f>
        <v>105</v>
      </c>
      <c r="E183" s="10" t="str">
        <f>IFERROR(VLOOKUP(A183,Tabula!$A:$O,6,FALSE),"")</f>
        <v xml:space="preserve">    Sociālās palīdzības organizators</v>
      </c>
      <c r="F183" s="14" t="str">
        <f>IF(IFERROR(VLOOKUP($A183,Tabula!$A:$O,7,FALSE),"")=0,"",IFERROR(VLOOKUP($A183,Tabula!$A:$O,7,FALSE),""))</f>
        <v>Sociālās palīdzības joma</v>
      </c>
      <c r="G183" s="10" t="str">
        <f>IFERROR(VLOOKUP(A183,Tabula!$A:$O,8,FALSE),"")</f>
        <v>Cibiņa Oksana</v>
      </c>
      <c r="H183" s="10" t="str">
        <f>IFERROR(VLOOKUP(A183,Tabula!$A:$O,9,FALSE),"")</f>
        <v>oksana.cibina@riga.lv</v>
      </c>
      <c r="I183" s="13">
        <f>IF(IFERROR(VLOOKUP($A183,Tabula!$A:$O,10,FALSE),"")=0,"",IFERROR(VLOOKUP($A183,Tabula!$A:$O,10,FALSE),""))</f>
        <v>67037451</v>
      </c>
      <c r="J183" s="27" t="str">
        <f>IF(IFERROR(VLOOKUP($A183,Tabula!$A:$O,11,FALSE),"")=0,"",IFERROR(VLOOKUP($A183,Tabula!$A:$O,11,FALSE),""))</f>
        <v>9.00-18.00 (iepr.pier.)</v>
      </c>
      <c r="K183" s="27" t="str">
        <f>IF(IFERROR(VLOOKUP($A183,Tabula!$A:$O,12,FALSE),"")=0,"",IFERROR(VLOOKUP($A183,Tabula!$A:$O,12,FALSE),""))</f>
        <v>9.00-16.30 (iepr.pier.)</v>
      </c>
      <c r="L183" s="27" t="str">
        <f>IF(IFERROR(VLOOKUP($A183,Tabula!$A:$O,13,FALSE),"")=0,"",IFERROR(VLOOKUP($A183,Tabula!$A:$O,13,FALSE),""))</f>
        <v>9.00-16.30 (iepr.pier.)</v>
      </c>
      <c r="M183" s="27" t="str">
        <f>IF(IFERROR(VLOOKUP($A183,Tabula!$A:$O,14,FALSE),"")=0,"",IFERROR(VLOOKUP($A183,Tabula!$A:$O,14,FALSE),""))</f>
        <v>9.00-16.30 (iepr.pier.)</v>
      </c>
      <c r="N183" s="27" t="str">
        <f>IF(IFERROR(VLOOKUP($A183,Tabula!$A:$O,15,FALSE),"")=0,"",IFERROR(VLOOKUP($A183,Tabula!$A:$O,15,FALSE),""))</f>
        <v>9.00-14.00 (Apkalpo aprūpes mājās pakalpojuma sniedzēja darbiniekus)</v>
      </c>
    </row>
    <row r="184" spans="1:14" s="1" customFormat="1" ht="42" customHeight="1" x14ac:dyDescent="0.3">
      <c r="A184" s="2">
        <v>179</v>
      </c>
      <c r="B184" s="10" t="str">
        <f>IFERROR(VLOOKUP(A184,Tabula!$A:$O,3,FALSE),"")</f>
        <v>Latgales rajona nodaļas Teritoriālais centrs "Pļavnieki"</v>
      </c>
      <c r="C184" s="10" t="str">
        <f>IFERROR(VLOOKUP(A184,Tabula!$A:$O,4,FALSE),"")</f>
        <v xml:space="preserve">Salnas iela 2 </v>
      </c>
      <c r="D184" s="13">
        <f>IF(IFERROR(VLOOKUP($A184,Tabula!$A:$O,5,FALSE),"")=0,"",IFERROR(VLOOKUP($A184,Tabula!$A:$O,5,FALSE),""))</f>
        <v>107</v>
      </c>
      <c r="E184" s="10" t="str">
        <f>IFERROR(VLOOKUP(A184,Tabula!$A:$O,6,FALSE),"")</f>
        <v xml:space="preserve">    Sociālās palīdzības organizators</v>
      </c>
      <c r="F184" s="14" t="str">
        <f>IF(IFERROR(VLOOKUP($A184,Tabula!$A:$O,7,FALSE),"")=0,"",IFERROR(VLOOKUP($A184,Tabula!$A:$O,7,FALSE),""))</f>
        <v>Sociālās palīdzības joma</v>
      </c>
      <c r="G184" s="10" t="str">
        <f>IFERROR(VLOOKUP(A184,Tabula!$A:$O,8,FALSE),"")</f>
        <v>Davidova Inna</v>
      </c>
      <c r="H184" s="10" t="str">
        <f>IFERROR(VLOOKUP(A184,Tabula!$A:$O,9,FALSE),"")</f>
        <v>inna.davidova@riga.lv</v>
      </c>
      <c r="I184" s="13">
        <f>IF(IFERROR(VLOOKUP($A184,Tabula!$A:$O,10,FALSE),"")=0,"",IFERROR(VLOOKUP($A184,Tabula!$A:$O,10,FALSE),""))</f>
        <v>67012773</v>
      </c>
      <c r="J184" s="27" t="str">
        <f>IF(IFERROR(VLOOKUP($A184,Tabula!$A:$O,11,FALSE),"")=0,"",IFERROR(VLOOKUP($A184,Tabula!$A:$O,11,FALSE),""))</f>
        <v>9.00-18.00 (iepr.pier.)</v>
      </c>
      <c r="K184" s="27" t="str">
        <f>IF(IFERROR(VLOOKUP($A184,Tabula!$A:$O,12,FALSE),"")=0,"",IFERROR(VLOOKUP($A184,Tabula!$A:$O,12,FALSE),""))</f>
        <v>9.00-16.30 (iepr.pier.)</v>
      </c>
      <c r="L184" s="27" t="str">
        <f>IF(IFERROR(VLOOKUP($A184,Tabula!$A:$O,13,FALSE),"")=0,"",IFERROR(VLOOKUP($A184,Tabula!$A:$O,13,FALSE),""))</f>
        <v>9.00-16.30 (iepr.pier.)</v>
      </c>
      <c r="M184" s="27" t="str">
        <f>IF(IFERROR(VLOOKUP($A184,Tabula!$A:$O,14,FALSE),"")=0,"",IFERROR(VLOOKUP($A184,Tabula!$A:$O,14,FALSE),""))</f>
        <v>9.00-16.30 (iepr.pier.)</v>
      </c>
      <c r="N184" s="27" t="str">
        <f>IF(IFERROR(VLOOKUP($A184,Tabula!$A:$O,15,FALSE),"")=0,"",IFERROR(VLOOKUP($A184,Tabula!$A:$O,15,FALSE),""))</f>
        <v>9.00-14.00 (Apkalpo aprūpes mājās pakalpojuma sniedzēja darbiniekus)</v>
      </c>
    </row>
    <row r="185" spans="1:14" s="1" customFormat="1" ht="42" customHeight="1" x14ac:dyDescent="0.3">
      <c r="A185" s="2">
        <v>180</v>
      </c>
      <c r="B185" s="10" t="str">
        <f>IFERROR(VLOOKUP(A185,Tabula!$A:$O,3,FALSE),"")</f>
        <v>Latgales rajona nodaļas Teritoriālais centrs "Pļavnieki"</v>
      </c>
      <c r="C185" s="10" t="str">
        <f>IFERROR(VLOOKUP(A185,Tabula!$A:$O,4,FALSE),"")</f>
        <v xml:space="preserve">Salnas iela 2 </v>
      </c>
      <c r="D185" s="13">
        <f>IF(IFERROR(VLOOKUP($A185,Tabula!$A:$O,5,FALSE),"")=0,"",IFERROR(VLOOKUP($A185,Tabula!$A:$O,5,FALSE),""))</f>
        <v>107</v>
      </c>
      <c r="E185" s="10" t="str">
        <f>IFERROR(VLOOKUP(A185,Tabula!$A:$O,6,FALSE),"")</f>
        <v xml:space="preserve">    Sociālās palīdzības organizators</v>
      </c>
      <c r="F185" s="14" t="str">
        <f>IF(IFERROR(VLOOKUP($A185,Tabula!$A:$O,7,FALSE),"")=0,"",IFERROR(VLOOKUP($A185,Tabula!$A:$O,7,FALSE),""))</f>
        <v>Sociālās palīdzības joma</v>
      </c>
      <c r="G185" s="10" t="str">
        <f>IFERROR(VLOOKUP(A185,Tabula!$A:$O,8,FALSE),"")</f>
        <v>Erķe Sintija</v>
      </c>
      <c r="H185" s="10" t="str">
        <f>IFERROR(VLOOKUP(A185,Tabula!$A:$O,9,FALSE),"")</f>
        <v>sintija.erke@riga.lv</v>
      </c>
      <c r="I185" s="13">
        <f>IF(IFERROR(VLOOKUP($A185,Tabula!$A:$O,10,FALSE),"")=0,"",IFERROR(VLOOKUP($A185,Tabula!$A:$O,10,FALSE),""))</f>
        <v>67037452</v>
      </c>
      <c r="J185" s="27" t="str">
        <f>IF(IFERROR(VLOOKUP($A185,Tabula!$A:$O,11,FALSE),"")=0,"",IFERROR(VLOOKUP($A185,Tabula!$A:$O,11,FALSE),""))</f>
        <v>9.00-18.00 (iepr.pier.)</v>
      </c>
      <c r="K185" s="27" t="str">
        <f>IF(IFERROR(VLOOKUP($A185,Tabula!$A:$O,12,FALSE),"")=0,"",IFERROR(VLOOKUP($A185,Tabula!$A:$O,12,FALSE),""))</f>
        <v>9.00-16.30 (iepr.pier.)</v>
      </c>
      <c r="L185" s="27" t="str">
        <f>IF(IFERROR(VLOOKUP($A185,Tabula!$A:$O,13,FALSE),"")=0,"",IFERROR(VLOOKUP($A185,Tabula!$A:$O,13,FALSE),""))</f>
        <v>9.00-16.30 (iepr.pier.)</v>
      </c>
      <c r="M185" s="27" t="str">
        <f>IF(IFERROR(VLOOKUP($A185,Tabula!$A:$O,14,FALSE),"")=0,"",IFERROR(VLOOKUP($A185,Tabula!$A:$O,14,FALSE),""))</f>
        <v>9.00-16.30 (iepr.pier.)</v>
      </c>
      <c r="N185" s="27" t="str">
        <f>IF(IFERROR(VLOOKUP($A185,Tabula!$A:$O,15,FALSE),"")=0,"",IFERROR(VLOOKUP($A185,Tabula!$A:$O,15,FALSE),""))</f>
        <v>9.00-14.00 (Apkalpo aprūpes mājās pakalpojuma sniedzēja darbiniekus)</v>
      </c>
    </row>
    <row r="186" spans="1:14" s="1" customFormat="1" ht="42" customHeight="1" x14ac:dyDescent="0.3">
      <c r="A186" s="2">
        <v>181</v>
      </c>
      <c r="B186" s="10" t="str">
        <f>IFERROR(VLOOKUP(A186,Tabula!$A:$O,3,FALSE),"")</f>
        <v>Latgales rajona nodaļas Teritoriālais centrs "Pļavnieki"</v>
      </c>
      <c r="C186" s="10" t="str">
        <f>IFERROR(VLOOKUP(A186,Tabula!$A:$O,4,FALSE),"")</f>
        <v xml:space="preserve">Salnas iela 2 </v>
      </c>
      <c r="D186" s="13">
        <f>IF(IFERROR(VLOOKUP($A186,Tabula!$A:$O,5,FALSE),"")=0,"",IFERROR(VLOOKUP($A186,Tabula!$A:$O,5,FALSE),""))</f>
        <v>106</v>
      </c>
      <c r="E186" s="10" t="str">
        <f>IFERROR(VLOOKUP(A186,Tabula!$A:$O,6,FALSE),"")</f>
        <v xml:space="preserve">    Sociālās palīdzības organizators</v>
      </c>
      <c r="F186" s="14" t="str">
        <f>IF(IFERROR(VLOOKUP($A186,Tabula!$A:$O,7,FALSE),"")=0,"",IFERROR(VLOOKUP($A186,Tabula!$A:$O,7,FALSE),""))</f>
        <v>Sociālās palīdzības joma</v>
      </c>
      <c r="G186" s="10" t="str">
        <f>IFERROR(VLOOKUP(A186,Tabula!$A:$O,8,FALSE),"")</f>
        <v>Kokkonena Oksana</v>
      </c>
      <c r="H186" s="10" t="str">
        <f>IFERROR(VLOOKUP(A186,Tabula!$A:$O,9,FALSE),"")</f>
        <v>oksana.kokkonena@riga.lv</v>
      </c>
      <c r="I186" s="13">
        <f>IF(IFERROR(VLOOKUP($A186,Tabula!$A:$O,10,FALSE),"")=0,"",IFERROR(VLOOKUP($A186,Tabula!$A:$O,10,FALSE),""))</f>
        <v>67037454</v>
      </c>
      <c r="J186" s="27" t="str">
        <f>IF(IFERROR(VLOOKUP($A186,Tabula!$A:$O,11,FALSE),"")=0,"",IFERROR(VLOOKUP($A186,Tabula!$A:$O,11,FALSE),""))</f>
        <v>9.00-18.00 (iepr.pier.)</v>
      </c>
      <c r="K186" s="27" t="str">
        <f>IF(IFERROR(VLOOKUP($A186,Tabula!$A:$O,12,FALSE),"")=0,"",IFERROR(VLOOKUP($A186,Tabula!$A:$O,12,FALSE),""))</f>
        <v>9.00-16.30 (iepr.pier.)</v>
      </c>
      <c r="L186" s="27" t="str">
        <f>IF(IFERROR(VLOOKUP($A186,Tabula!$A:$O,13,FALSE),"")=0,"",IFERROR(VLOOKUP($A186,Tabula!$A:$O,13,FALSE),""))</f>
        <v>9.00-16.30 (iepr.pier.)</v>
      </c>
      <c r="M186" s="27" t="str">
        <f>IF(IFERROR(VLOOKUP($A186,Tabula!$A:$O,14,FALSE),"")=0,"",IFERROR(VLOOKUP($A186,Tabula!$A:$O,14,FALSE),""))</f>
        <v>9.00-16.30 (iepr.pier.)</v>
      </c>
      <c r="N186" s="27" t="str">
        <f>IF(IFERROR(VLOOKUP($A186,Tabula!$A:$O,15,FALSE),"")=0,"",IFERROR(VLOOKUP($A186,Tabula!$A:$O,15,FALSE),""))</f>
        <v>9.00-14.00 (Apkalpo aprūpes mājās pakalpojuma sniedzēja darbiniekus)</v>
      </c>
    </row>
    <row r="187" spans="1:14" s="1" customFormat="1" ht="42" customHeight="1" x14ac:dyDescent="0.3">
      <c r="A187" s="2">
        <v>182</v>
      </c>
      <c r="B187" s="10" t="str">
        <f>IFERROR(VLOOKUP(A187,Tabula!$A:$O,3,FALSE),"")</f>
        <v>Latgales rajona nodaļas Teritoriālais centrs "Pļavnieki"</v>
      </c>
      <c r="C187" s="10" t="str">
        <f>IFERROR(VLOOKUP(A187,Tabula!$A:$O,4,FALSE),"")</f>
        <v xml:space="preserve">Salnas iela 2 </v>
      </c>
      <c r="D187" s="13">
        <f>IF(IFERROR(VLOOKUP($A187,Tabula!$A:$O,5,FALSE),"")=0,"",IFERROR(VLOOKUP($A187,Tabula!$A:$O,5,FALSE),""))</f>
        <v>105</v>
      </c>
      <c r="E187" s="10" t="str">
        <f>IFERROR(VLOOKUP(A187,Tabula!$A:$O,6,FALSE),"")</f>
        <v xml:space="preserve">    Sociālās palīdzības organizators</v>
      </c>
      <c r="F187" s="14" t="str">
        <f>IF(IFERROR(VLOOKUP($A187,Tabula!$A:$O,7,FALSE),"")=0,"",IFERROR(VLOOKUP($A187,Tabula!$A:$O,7,FALSE),""))</f>
        <v>Sociālās palīdzības joma</v>
      </c>
      <c r="G187" s="10" t="str">
        <f>IFERROR(VLOOKUP(A187,Tabula!$A:$O,8,FALSE),"")</f>
        <v>Kurmanovs Iļja</v>
      </c>
      <c r="H187" s="10" t="str">
        <f>IFERROR(VLOOKUP(A187,Tabula!$A:$O,9,FALSE),"")</f>
        <v>Ilja.Kurmanovs@riga.lv</v>
      </c>
      <c r="I187" s="13">
        <f>IF(IFERROR(VLOOKUP($A187,Tabula!$A:$O,10,FALSE),"")=0,"",IFERROR(VLOOKUP($A187,Tabula!$A:$O,10,FALSE),""))</f>
        <v>67037449</v>
      </c>
      <c r="J187" s="27" t="str">
        <f>IF(IFERROR(VLOOKUP($A187,Tabula!$A:$O,11,FALSE),"")=0,"",IFERROR(VLOOKUP($A187,Tabula!$A:$O,11,FALSE),""))</f>
        <v>9.00-18.00 (iepr.pier.)</v>
      </c>
      <c r="K187" s="27" t="str">
        <f>IF(IFERROR(VLOOKUP($A187,Tabula!$A:$O,12,FALSE),"")=0,"",IFERROR(VLOOKUP($A187,Tabula!$A:$O,12,FALSE),""))</f>
        <v>9.00-16.30 (iepr.pier.)</v>
      </c>
      <c r="L187" s="27" t="str">
        <f>IF(IFERROR(VLOOKUP($A187,Tabula!$A:$O,13,FALSE),"")=0,"",IFERROR(VLOOKUP($A187,Tabula!$A:$O,13,FALSE),""))</f>
        <v>9.00-16.30 (iepr.pier.)</v>
      </c>
      <c r="M187" s="27" t="str">
        <f>IF(IFERROR(VLOOKUP($A187,Tabula!$A:$O,14,FALSE),"")=0,"",IFERROR(VLOOKUP($A187,Tabula!$A:$O,14,FALSE),""))</f>
        <v>9.00-16.30 (iepr.pier.)</v>
      </c>
      <c r="N187" s="27" t="str">
        <f>IF(IFERROR(VLOOKUP($A187,Tabula!$A:$O,15,FALSE),"")=0,"",IFERROR(VLOOKUP($A187,Tabula!$A:$O,15,FALSE),""))</f>
        <v>9.00-14.00 (Apkalpo aprūpes mājās pakalpojuma sniedzēja darbiniekus)</v>
      </c>
    </row>
    <row r="188" spans="1:14" s="1" customFormat="1" ht="42" customHeight="1" x14ac:dyDescent="0.3">
      <c r="A188" s="2">
        <v>183</v>
      </c>
      <c r="B188" s="10" t="str">
        <f>IFERROR(VLOOKUP(A188,Tabula!$A:$O,3,FALSE),"")</f>
        <v>Latgales rajona nodaļas Teritoriālais centrs "Pļavnieki"</v>
      </c>
      <c r="C188" s="10" t="str">
        <f>IFERROR(VLOOKUP(A188,Tabula!$A:$O,4,FALSE),"")</f>
        <v xml:space="preserve">Salnas iela 2 </v>
      </c>
      <c r="D188" s="13">
        <f>IF(IFERROR(VLOOKUP($A188,Tabula!$A:$O,5,FALSE),"")=0,"",IFERROR(VLOOKUP($A188,Tabula!$A:$O,5,FALSE),""))</f>
        <v>106</v>
      </c>
      <c r="E188" s="10" t="str">
        <f>IFERROR(VLOOKUP(A188,Tabula!$A:$O,6,FALSE),"")</f>
        <v xml:space="preserve">    Sociālās palīdzības organizators</v>
      </c>
      <c r="F188" s="14" t="str">
        <f>IF(IFERROR(VLOOKUP($A188,Tabula!$A:$O,7,FALSE),"")=0,"",IFERROR(VLOOKUP($A188,Tabula!$A:$O,7,FALSE),""))</f>
        <v>Sociālās palīdzības joma</v>
      </c>
      <c r="G188" s="10">
        <f>IFERROR(VLOOKUP(A188,Tabula!$A:$O,8,FALSE),"")</f>
        <v>0</v>
      </c>
      <c r="H188" s="10">
        <f>IFERROR(VLOOKUP(A188,Tabula!$A:$O,9,FALSE),"")</f>
        <v>0</v>
      </c>
      <c r="I188" s="13">
        <f>IF(IFERROR(VLOOKUP($A188,Tabula!$A:$O,10,FALSE),"")=0,"",IFERROR(VLOOKUP($A188,Tabula!$A:$O,10,FALSE),""))</f>
        <v>67037448</v>
      </c>
      <c r="J188" s="27" t="str">
        <f>IF(IFERROR(VLOOKUP($A188,Tabula!$A:$O,11,FALSE),"")=0,"",IFERROR(VLOOKUP($A188,Tabula!$A:$O,11,FALSE),""))</f>
        <v>9.00-18.00 (iepr.pier.)</v>
      </c>
      <c r="K188" s="27" t="str">
        <f>IF(IFERROR(VLOOKUP($A188,Tabula!$A:$O,12,FALSE),"")=0,"",IFERROR(VLOOKUP($A188,Tabula!$A:$O,12,FALSE),""))</f>
        <v>9.00-16.30 (iepr.pier.)</v>
      </c>
      <c r="L188" s="27" t="str">
        <f>IF(IFERROR(VLOOKUP($A188,Tabula!$A:$O,13,FALSE),"")=0,"",IFERROR(VLOOKUP($A188,Tabula!$A:$O,13,FALSE),""))</f>
        <v>9.00-16.30 (iepr.pier.)</v>
      </c>
      <c r="M188" s="27" t="str">
        <f>IF(IFERROR(VLOOKUP($A188,Tabula!$A:$O,14,FALSE),"")=0,"",IFERROR(VLOOKUP($A188,Tabula!$A:$O,14,FALSE),""))</f>
        <v>9.00-16.30 (iepr.pier.)</v>
      </c>
      <c r="N188" s="27" t="str">
        <f>IF(IFERROR(VLOOKUP($A188,Tabula!$A:$O,15,FALSE),"")=0,"",IFERROR(VLOOKUP($A188,Tabula!$A:$O,15,FALSE),""))</f>
        <v>9.00-14.00 (Apkalpo aprūpes mājās pakalpojuma sniedzēja darbiniekus)</v>
      </c>
    </row>
    <row r="189" spans="1:14" s="1" customFormat="1" ht="42" customHeight="1" x14ac:dyDescent="0.3">
      <c r="A189" s="2">
        <v>184</v>
      </c>
      <c r="B189" s="10" t="str">
        <f>IFERROR(VLOOKUP(A189,Tabula!$A:$O,3,FALSE),"")</f>
        <v>Latgales rajona nodaļas Teritoriālais centrs "Pļavnieki"</v>
      </c>
      <c r="C189" s="10" t="str">
        <f>IFERROR(VLOOKUP(A189,Tabula!$A:$O,4,FALSE),"")</f>
        <v xml:space="preserve">Salnas iela 2 </v>
      </c>
      <c r="D189" s="13">
        <f>IF(IFERROR(VLOOKUP($A189,Tabula!$A:$O,5,FALSE),"")=0,"",IFERROR(VLOOKUP($A189,Tabula!$A:$O,5,FALSE),""))</f>
        <v>109</v>
      </c>
      <c r="E189" s="10" t="str">
        <f>IFERROR(VLOOKUP(A189,Tabula!$A:$O,6,FALSE),"")</f>
        <v xml:space="preserve">    Sociālās palīdzības organizators</v>
      </c>
      <c r="F189" s="14" t="str">
        <f>IF(IFERROR(VLOOKUP($A189,Tabula!$A:$O,7,FALSE),"")=0,"",IFERROR(VLOOKUP($A189,Tabula!$A:$O,7,FALSE),""))</f>
        <v>Sociālās palīdzības joma</v>
      </c>
      <c r="G189" s="10">
        <f>IFERROR(VLOOKUP(A189,Tabula!$A:$O,8,FALSE),"")</f>
        <v>0</v>
      </c>
      <c r="H189" s="10">
        <f>IFERROR(VLOOKUP(A189,Tabula!$A:$O,9,FALSE),"")</f>
        <v>0</v>
      </c>
      <c r="I189" s="13">
        <f>IF(IFERROR(VLOOKUP($A189,Tabula!$A:$O,10,FALSE),"")=0,"",IFERROR(VLOOKUP($A189,Tabula!$A:$O,10,FALSE),""))</f>
        <v>67012561</v>
      </c>
      <c r="J189" s="27" t="str">
        <f>IF(IFERROR(VLOOKUP($A189,Tabula!$A:$O,11,FALSE),"")=0,"",IFERROR(VLOOKUP($A189,Tabula!$A:$O,11,FALSE),""))</f>
        <v>9.00-18.00 (iepr.pier.)</v>
      </c>
      <c r="K189" s="27" t="str">
        <f>IF(IFERROR(VLOOKUP($A189,Tabula!$A:$O,12,FALSE),"")=0,"",IFERROR(VLOOKUP($A189,Tabula!$A:$O,12,FALSE),""))</f>
        <v>9.00-16.30 (iepr.pier.)</v>
      </c>
      <c r="L189" s="27" t="str">
        <f>IF(IFERROR(VLOOKUP($A189,Tabula!$A:$O,13,FALSE),"")=0,"",IFERROR(VLOOKUP($A189,Tabula!$A:$O,13,FALSE),""))</f>
        <v>9.00-16.30 (iepr.pier.)</v>
      </c>
      <c r="M189" s="27" t="str">
        <f>IF(IFERROR(VLOOKUP($A189,Tabula!$A:$O,14,FALSE),"")=0,"",IFERROR(VLOOKUP($A189,Tabula!$A:$O,14,FALSE),""))</f>
        <v>9.00-16.30 (iepr.pier.)</v>
      </c>
      <c r="N189" s="27" t="str">
        <f>IF(IFERROR(VLOOKUP($A189,Tabula!$A:$O,15,FALSE),"")=0,"",IFERROR(VLOOKUP($A189,Tabula!$A:$O,15,FALSE),""))</f>
        <v>9.00-14.00 (Apkalpo aprūpes mājās pakalpojuma sniedzēja darbiniekus)</v>
      </c>
    </row>
    <row r="190" spans="1:14" s="1" customFormat="1" ht="42" customHeight="1" x14ac:dyDescent="0.3">
      <c r="A190" s="2">
        <v>185</v>
      </c>
      <c r="B190" s="10" t="str">
        <f>IFERROR(VLOOKUP(A190,Tabula!$A:$O,3,FALSE),"")</f>
        <v>Pārdaugavas rajona nodaļa</v>
      </c>
      <c r="C190" s="10" t="str">
        <f>IFERROR(VLOOKUP(A190,Tabula!$A:$O,4,FALSE),"")</f>
        <v xml:space="preserve">Eduarda Smiļģa iela 46 </v>
      </c>
      <c r="D190" s="13">
        <f>IF(IFERROR(VLOOKUP($A190,Tabula!$A:$O,5,FALSE),"")=0,"",IFERROR(VLOOKUP($A190,Tabula!$A:$O,5,FALSE),""))</f>
        <v>601</v>
      </c>
      <c r="E190" s="10" t="str">
        <f>IFERROR(VLOOKUP(A190,Tabula!$A:$O,6,FALSE),"")</f>
        <v>Nodaļas vadītājs</v>
      </c>
      <c r="F190" s="14" t="str">
        <f>IF(IFERROR(VLOOKUP($A190,Tabula!$A:$O,7,FALSE),"")=0,"",IFERROR(VLOOKUP($A190,Tabula!$A:$O,7,FALSE),""))</f>
        <v/>
      </c>
      <c r="G190" s="10" t="str">
        <f>IFERROR(VLOOKUP(A190,Tabula!$A:$O,8,FALSE),"")</f>
        <v>Riherte Ināra</v>
      </c>
      <c r="H190" s="10" t="str">
        <f>IFERROR(VLOOKUP(A190,Tabula!$A:$O,9,FALSE),"")</f>
        <v>inara.riherte@riga.lv</v>
      </c>
      <c r="I190" s="13">
        <f>IF(IFERROR(VLOOKUP($A190,Tabula!$A:$O,10,FALSE),"")=0,"",IFERROR(VLOOKUP($A190,Tabula!$A:$O,10,FALSE),""))</f>
        <v>67012251</v>
      </c>
      <c r="J190" s="27" t="str">
        <f>IF(IFERROR(VLOOKUP($A190,Tabula!$A:$O,11,FALSE),"")=0,"",IFERROR(VLOOKUP($A190,Tabula!$A:$O,11,FALSE),""))</f>
        <v>14.00-18.00</v>
      </c>
      <c r="K190" s="27" t="str">
        <f>IF(IFERROR(VLOOKUP($A190,Tabula!$A:$O,12,FALSE),"")=0,"",IFERROR(VLOOKUP($A190,Tabula!$A:$O,12,FALSE),""))</f>
        <v/>
      </c>
      <c r="L190" s="27" t="str">
        <f>IF(IFERROR(VLOOKUP($A190,Tabula!$A:$O,13,FALSE),"")=0,"",IFERROR(VLOOKUP($A190,Tabula!$A:$O,13,FALSE),""))</f>
        <v/>
      </c>
      <c r="M190" s="27" t="str">
        <f>IF(IFERROR(VLOOKUP($A190,Tabula!$A:$O,14,FALSE),"")=0,"",IFERROR(VLOOKUP($A190,Tabula!$A:$O,14,FALSE),""))</f>
        <v/>
      </c>
      <c r="N190" s="27" t="str">
        <f>IF(IFERROR(VLOOKUP($A190,Tabula!$A:$O,15,FALSE),"")=0,"",IFERROR(VLOOKUP($A190,Tabula!$A:$O,15,FALSE),""))</f>
        <v/>
      </c>
    </row>
    <row r="191" spans="1:14" s="1" customFormat="1" ht="42" customHeight="1" x14ac:dyDescent="0.3">
      <c r="A191" s="2">
        <v>186</v>
      </c>
      <c r="B191" s="10" t="str">
        <f>IFERROR(VLOOKUP(A191,Tabula!$A:$O,3,FALSE),"")</f>
        <v>Pārdaugavas rajona nodaļa</v>
      </c>
      <c r="C191" s="10" t="str">
        <f>IFERROR(VLOOKUP(A191,Tabula!$A:$O,4,FALSE),"")</f>
        <v xml:space="preserve">Eduarda Smiļģa iela 46 </v>
      </c>
      <c r="D191" s="13">
        <f>IF(IFERROR(VLOOKUP($A191,Tabula!$A:$O,5,FALSE),"")=0,"",IFERROR(VLOOKUP($A191,Tabula!$A:$O,5,FALSE),""))</f>
        <v>603</v>
      </c>
      <c r="E191" s="10" t="str">
        <f>IFERROR(VLOOKUP(A191,Tabula!$A:$O,6,FALSE),"")</f>
        <v>Nodaļas vadītāja palīgs</v>
      </c>
      <c r="F191" s="14" t="str">
        <f>IF(IFERROR(VLOOKUP($A191,Tabula!$A:$O,7,FALSE),"")=0,"",IFERROR(VLOOKUP($A191,Tabula!$A:$O,7,FALSE),""))</f>
        <v/>
      </c>
      <c r="G191" s="10" t="str">
        <f>IFERROR(VLOOKUP(A191,Tabula!$A:$O,8,FALSE),"")</f>
        <v>Zariņa-Smiļģe Līga</v>
      </c>
      <c r="H191" s="10" t="str">
        <f>IFERROR(VLOOKUP(A191,Tabula!$A:$O,9,FALSE),"")</f>
        <v>liga.zarina@riga.lv</v>
      </c>
      <c r="I191" s="13">
        <f>IF(IFERROR(VLOOKUP($A191,Tabula!$A:$O,10,FALSE),"")=0,"",IFERROR(VLOOKUP($A191,Tabula!$A:$O,10,FALSE),""))</f>
        <v>67181852</v>
      </c>
      <c r="J191" s="27" t="str">
        <f>IF(IFERROR(VLOOKUP($A191,Tabula!$A:$O,11,FALSE),"")=0,"",IFERROR(VLOOKUP($A191,Tabula!$A:$O,11,FALSE),""))</f>
        <v/>
      </c>
      <c r="K191" s="27" t="str">
        <f>IF(IFERROR(VLOOKUP($A191,Tabula!$A:$O,12,FALSE),"")=0,"",IFERROR(VLOOKUP($A191,Tabula!$A:$O,12,FALSE),""))</f>
        <v/>
      </c>
      <c r="L191" s="27" t="str">
        <f>IF(IFERROR(VLOOKUP($A191,Tabula!$A:$O,13,FALSE),"")=0,"",IFERROR(VLOOKUP($A191,Tabula!$A:$O,13,FALSE),""))</f>
        <v/>
      </c>
      <c r="M191" s="27" t="str">
        <f>IF(IFERROR(VLOOKUP($A191,Tabula!$A:$O,14,FALSE),"")=0,"",IFERROR(VLOOKUP($A191,Tabula!$A:$O,14,FALSE),""))</f>
        <v/>
      </c>
      <c r="N191" s="27" t="str">
        <f>IF(IFERROR(VLOOKUP($A191,Tabula!$A:$O,15,FALSE),"")=0,"",IFERROR(VLOOKUP($A191,Tabula!$A:$O,15,FALSE),""))</f>
        <v/>
      </c>
    </row>
    <row r="192" spans="1:14" s="1" customFormat="1" ht="42" customHeight="1" x14ac:dyDescent="0.3">
      <c r="A192" s="2">
        <v>187</v>
      </c>
      <c r="B192" s="10" t="str">
        <f>IFERROR(VLOOKUP(A192,Tabula!$A:$O,3,FALSE),"")</f>
        <v>Pārdaugavas rajona nodaļa</v>
      </c>
      <c r="C192" s="10" t="str">
        <f>IFERROR(VLOOKUP(A192,Tabula!$A:$O,4,FALSE),"")</f>
        <v xml:space="preserve">Baldones iela 2 </v>
      </c>
      <c r="D192" s="13">
        <f>IF(IFERROR(VLOOKUP($A192,Tabula!$A:$O,5,FALSE),"")=0,"",IFERROR(VLOOKUP($A192,Tabula!$A:$O,5,FALSE),""))</f>
        <v>415</v>
      </c>
      <c r="E192" s="10" t="str">
        <f>IFERROR(VLOOKUP(A192,Tabula!$A:$O,6,FALSE),"")</f>
        <v>Ergoterapeits</v>
      </c>
      <c r="F192" s="14" t="str">
        <f>IF(IFERROR(VLOOKUP($A192,Tabula!$A:$O,7,FALSE),"")=0,"",IFERROR(VLOOKUP($A192,Tabula!$A:$O,7,FALSE),""))</f>
        <v/>
      </c>
      <c r="G192" s="10" t="str">
        <f>IFERROR(VLOOKUP(A192,Tabula!$A:$O,8,FALSE),"")</f>
        <v>Bergholde Gunta</v>
      </c>
      <c r="H192" s="10" t="str">
        <f>IFERROR(VLOOKUP(A192,Tabula!$A:$O,9,FALSE),"")</f>
        <v>Gunta.Bergholde@riga.lv</v>
      </c>
      <c r="I192" s="13">
        <f>IF(IFERROR(VLOOKUP($A192,Tabula!$A:$O,10,FALSE),"")=0,"",IFERROR(VLOOKUP($A192,Tabula!$A:$O,10,FALSE),""))</f>
        <v>67181593</v>
      </c>
      <c r="J192" s="27" t="str">
        <f>IF(IFERROR(VLOOKUP($A192,Tabula!$A:$O,11,FALSE),"")=0,"",IFERROR(VLOOKUP($A192,Tabula!$A:$O,11,FALSE),""))</f>
        <v>13.00-18.00 (rindas kārt.)</v>
      </c>
      <c r="K192" s="27" t="str">
        <f>IF(IFERROR(VLOOKUP($A192,Tabula!$A:$O,12,FALSE),"")=0,"",IFERROR(VLOOKUP($A192,Tabula!$A:$O,12,FALSE),""))</f>
        <v/>
      </c>
      <c r="L192" s="27" t="str">
        <f>IF(IFERROR(VLOOKUP($A192,Tabula!$A:$O,13,FALSE),"")=0,"",IFERROR(VLOOKUP($A192,Tabula!$A:$O,13,FALSE),""))</f>
        <v/>
      </c>
      <c r="M192" s="27" t="str">
        <f>IF(IFERROR(VLOOKUP($A192,Tabula!$A:$O,14,FALSE),"")=0,"",IFERROR(VLOOKUP($A192,Tabula!$A:$O,14,FALSE),""))</f>
        <v>9.00-12.00
13.00-15.00 (rindas kārt.)</v>
      </c>
      <c r="N192" s="27" t="str">
        <f>IF(IFERROR(VLOOKUP($A192,Tabula!$A:$O,15,FALSE),"")=0,"",IFERROR(VLOOKUP($A192,Tabula!$A:$O,15,FALSE),""))</f>
        <v/>
      </c>
    </row>
    <row r="193" spans="1:14" s="1" customFormat="1" ht="42" customHeight="1" x14ac:dyDescent="0.3">
      <c r="A193" s="2">
        <v>188</v>
      </c>
      <c r="B193" s="10" t="str">
        <f>IFERROR(VLOOKUP(A193,Tabula!$A:$O,3,FALSE),"")</f>
        <v>Pārdaugavas rajona nodaļa</v>
      </c>
      <c r="C193" s="10" t="str">
        <f>IFERROR(VLOOKUP(A193,Tabula!$A:$O,4,FALSE),"")</f>
        <v xml:space="preserve">Baldones iela 2 </v>
      </c>
      <c r="D193" s="13">
        <f>IF(IFERROR(VLOOKUP($A193,Tabula!$A:$O,5,FALSE),"")=0,"",IFERROR(VLOOKUP($A193,Tabula!$A:$O,5,FALSE),""))</f>
        <v>415</v>
      </c>
      <c r="E193" s="10" t="str">
        <f>IFERROR(VLOOKUP(A193,Tabula!$A:$O,6,FALSE),"")</f>
        <v>Ergoterapeits</v>
      </c>
      <c r="F193" s="14" t="str">
        <f>IF(IFERROR(VLOOKUP($A193,Tabula!$A:$O,7,FALSE),"")=0,"",IFERROR(VLOOKUP($A193,Tabula!$A:$O,7,FALSE),""))</f>
        <v/>
      </c>
      <c r="G193" s="10" t="str">
        <f>IFERROR(VLOOKUP(A193,Tabula!$A:$O,8,FALSE),"")</f>
        <v>Meteļica Arnita</v>
      </c>
      <c r="H193" s="10" t="str">
        <f>IFERROR(VLOOKUP(A193,Tabula!$A:$O,9,FALSE),"")</f>
        <v>Arnita.Metelica@riga.lv</v>
      </c>
      <c r="I193" s="13">
        <f>IF(IFERROR(VLOOKUP($A193,Tabula!$A:$O,10,FALSE),"")=0,"",IFERROR(VLOOKUP($A193,Tabula!$A:$O,10,FALSE),""))</f>
        <v>67012332</v>
      </c>
      <c r="J193" s="27" t="str">
        <f>IF(IFERROR(VLOOKUP($A193,Tabula!$A:$O,11,FALSE),"")=0,"",IFERROR(VLOOKUP($A193,Tabula!$A:$O,11,FALSE),""))</f>
        <v>13.00-18.00 (rindas kārt.)</v>
      </c>
      <c r="K193" s="27" t="str">
        <f>IF(IFERROR(VLOOKUP($A193,Tabula!$A:$O,12,FALSE),"")=0,"",IFERROR(VLOOKUP($A193,Tabula!$A:$O,12,FALSE),""))</f>
        <v/>
      </c>
      <c r="L193" s="27" t="str">
        <f>IF(IFERROR(VLOOKUP($A193,Tabula!$A:$O,13,FALSE),"")=0,"",IFERROR(VLOOKUP($A193,Tabula!$A:$O,13,FALSE),""))</f>
        <v/>
      </c>
      <c r="M193" s="27" t="str">
        <f>IF(IFERROR(VLOOKUP($A193,Tabula!$A:$O,14,FALSE),"")=0,"",IFERROR(VLOOKUP($A193,Tabula!$A:$O,14,FALSE),""))</f>
        <v>9.00-12.00
13.00-15.00 (rindas kārt.)</v>
      </c>
      <c r="N193" s="27" t="str">
        <f>IF(IFERROR(VLOOKUP($A193,Tabula!$A:$O,15,FALSE),"")=0,"",IFERROR(VLOOKUP($A193,Tabula!$A:$O,15,FALSE),""))</f>
        <v/>
      </c>
    </row>
    <row r="194" spans="1:14" s="1" customFormat="1" ht="42" customHeight="1" x14ac:dyDescent="0.3">
      <c r="A194" s="2">
        <v>189</v>
      </c>
      <c r="B194" s="10" t="str">
        <f>IFERROR(VLOOKUP(A194,Tabula!$A:$O,3,FALSE),"")</f>
        <v>Pārdaugavas rajona nodaļas Teritoriālais centrs "Āgenskalns"</v>
      </c>
      <c r="C194" s="10" t="str">
        <f>IFERROR(VLOOKUP(A194,Tabula!$A:$O,4,FALSE),"")</f>
        <v xml:space="preserve">Eduarda Smiļģa iela 46 </v>
      </c>
      <c r="D194" s="13">
        <f>IF(IFERROR(VLOOKUP($A194,Tabula!$A:$O,5,FALSE),"")=0,"",IFERROR(VLOOKUP($A194,Tabula!$A:$O,5,FALSE),""))</f>
        <v>206</v>
      </c>
      <c r="E194" s="10" t="str">
        <f>IFERROR(VLOOKUP(A194,Tabula!$A:$O,6,FALSE),"")</f>
        <v>Vecākais sociālais darbinieks</v>
      </c>
      <c r="F194" s="14" t="str">
        <f>IF(IFERROR(VLOOKUP($A194,Tabula!$A:$O,7,FALSE),"")=0,"",IFERROR(VLOOKUP($A194,Tabula!$A:$O,7,FALSE),""))</f>
        <v>Sociālās palīdzības joma</v>
      </c>
      <c r="G194" s="10" t="str">
        <f>IFERROR(VLOOKUP(A194,Tabula!$A:$O,8,FALSE),"")</f>
        <v>Jurāne Zanda</v>
      </c>
      <c r="H194" s="10" t="str">
        <f>IFERROR(VLOOKUP(A194,Tabula!$A:$O,9,FALSE),"")</f>
        <v>zanda.jurane@riga.lv</v>
      </c>
      <c r="I194" s="13">
        <f>IF(IFERROR(VLOOKUP($A194,Tabula!$A:$O,10,FALSE),"")=0,"",IFERROR(VLOOKUP($A194,Tabula!$A:$O,10,FALSE),""))</f>
        <v>67012331</v>
      </c>
      <c r="J194" s="27" t="str">
        <f>IF(IFERROR(VLOOKUP($A194,Tabula!$A:$O,11,FALSE),"")=0,"",IFERROR(VLOOKUP($A194,Tabula!$A:$O,11,FALSE),""))</f>
        <v>13.00-18.00 (rindas kārt.)</v>
      </c>
      <c r="K194" s="27" t="str">
        <f>IF(IFERROR(VLOOKUP($A194,Tabula!$A:$O,12,FALSE),"")=0,"",IFERROR(VLOOKUP($A194,Tabula!$A:$O,12,FALSE),""))</f>
        <v/>
      </c>
      <c r="L194" s="27" t="str">
        <f>IF(IFERROR(VLOOKUP($A194,Tabula!$A:$O,13,FALSE),"")=0,"",IFERROR(VLOOKUP($A194,Tabula!$A:$O,13,FALSE),""))</f>
        <v/>
      </c>
      <c r="M194" s="27" t="str">
        <f>IF(IFERROR(VLOOKUP($A194,Tabula!$A:$O,14,FALSE),"")=0,"",IFERROR(VLOOKUP($A194,Tabula!$A:$O,14,FALSE),""))</f>
        <v>9.00-12.00
13.00-15.00 (rindas kārt.)</v>
      </c>
      <c r="N194" s="27" t="str">
        <f>IF(IFERROR(VLOOKUP($A194,Tabula!$A:$O,15,FALSE),"")=0,"",IFERROR(VLOOKUP($A194,Tabula!$A:$O,15,FALSE),""))</f>
        <v/>
      </c>
    </row>
    <row r="195" spans="1:14" s="1" customFormat="1" ht="42" customHeight="1" x14ac:dyDescent="0.3">
      <c r="A195" s="2">
        <v>190</v>
      </c>
      <c r="B195" s="10" t="str">
        <f>IFERROR(VLOOKUP(A195,Tabula!$A:$O,3,FALSE),"")</f>
        <v>Pārdaugavas rajona nodaļas Teritoriālais centrs "Āgenskalns"</v>
      </c>
      <c r="C195" s="10" t="str">
        <f>IFERROR(VLOOKUP(A195,Tabula!$A:$O,4,FALSE),"")</f>
        <v xml:space="preserve">Eduarda Smiļģa iela 46 </v>
      </c>
      <c r="D195" s="13">
        <f>IF(IFERROR(VLOOKUP($A195,Tabula!$A:$O,5,FALSE),"")=0,"",IFERROR(VLOOKUP($A195,Tabula!$A:$O,5,FALSE),""))</f>
        <v>209</v>
      </c>
      <c r="E195" s="10" t="str">
        <f>IFERROR(VLOOKUP(A195,Tabula!$A:$O,6,FALSE),"")</f>
        <v>Teritoriālā centra vadītājs</v>
      </c>
      <c r="F195" s="14" t="str">
        <f>IF(IFERROR(VLOOKUP($A195,Tabula!$A:$O,7,FALSE),"")=0,"",IFERROR(VLOOKUP($A195,Tabula!$A:$O,7,FALSE),""))</f>
        <v/>
      </c>
      <c r="G195" s="10" t="str">
        <f>IFERROR(VLOOKUP(A195,Tabula!$A:$O,8,FALSE),"")</f>
        <v>Ļebedeva Daiga</v>
      </c>
      <c r="H195" s="10" t="str">
        <f>IFERROR(VLOOKUP(A195,Tabula!$A:$O,9,FALSE),"")</f>
        <v>Daiga.Lebedeva@riga.lv</v>
      </c>
      <c r="I195" s="13">
        <f>IF(IFERROR(VLOOKUP($A195,Tabula!$A:$O,10,FALSE),"")=0,"",IFERROR(VLOOKUP($A195,Tabula!$A:$O,10,FALSE),""))</f>
        <v>67012256</v>
      </c>
      <c r="J195" s="27" t="str">
        <f>IF(IFERROR(VLOOKUP($A195,Tabula!$A:$O,11,FALSE),"")=0,"",IFERROR(VLOOKUP($A195,Tabula!$A:$O,11,FALSE),""))</f>
        <v>13.00-18.00 (iepr.pier.)</v>
      </c>
      <c r="K195" s="27" t="str">
        <f>IF(IFERROR(VLOOKUP($A195,Tabula!$A:$O,12,FALSE),"")=0,"",IFERROR(VLOOKUP($A195,Tabula!$A:$O,12,FALSE),""))</f>
        <v/>
      </c>
      <c r="L195" s="27" t="str">
        <f>IF(IFERROR(VLOOKUP($A195,Tabula!$A:$O,13,FALSE),"")=0,"",IFERROR(VLOOKUP($A195,Tabula!$A:$O,13,FALSE),""))</f>
        <v/>
      </c>
      <c r="M195" s="27" t="str">
        <f>IF(IFERROR(VLOOKUP($A195,Tabula!$A:$O,14,FALSE),"")=0,"",IFERROR(VLOOKUP($A195,Tabula!$A:$O,14,FALSE),""))</f>
        <v/>
      </c>
      <c r="N195" s="27" t="str">
        <f>IF(IFERROR(VLOOKUP($A195,Tabula!$A:$O,15,FALSE),"")=0,"",IFERROR(VLOOKUP($A195,Tabula!$A:$O,15,FALSE),""))</f>
        <v/>
      </c>
    </row>
    <row r="196" spans="1:14" s="1" customFormat="1" ht="42" customHeight="1" x14ac:dyDescent="0.3">
      <c r="A196" s="2">
        <v>191</v>
      </c>
      <c r="B196" s="10" t="str">
        <f>IFERROR(VLOOKUP(A196,Tabula!$A:$O,3,FALSE),"")</f>
        <v>Pārdaugavas rajona nodaļas Teritoriālais centrs "Āgenskalns"</v>
      </c>
      <c r="C196" s="10" t="str">
        <f>IFERROR(VLOOKUP(A196,Tabula!$A:$O,4,FALSE),"")</f>
        <v xml:space="preserve">Eduarda Smiļģa iela 46 </v>
      </c>
      <c r="D196" s="13">
        <f>IF(IFERROR(VLOOKUP($A196,Tabula!$A:$O,5,FALSE),"")=0,"",IFERROR(VLOOKUP($A196,Tabula!$A:$O,5,FALSE),""))</f>
        <v>205</v>
      </c>
      <c r="E196" s="10" t="str">
        <f>IFERROR(VLOOKUP(A196,Tabula!$A:$O,6,FALSE),"")</f>
        <v>Sociālās palīdzības organizators dzīves apstākļu novērtēšanai klientu dzīvesvietā</v>
      </c>
      <c r="F196" s="14" t="str">
        <f>IF(IFERROR(VLOOKUP($A196,Tabula!$A:$O,7,FALSE),"")=0,"",IFERROR(VLOOKUP($A196,Tabula!$A:$O,7,FALSE),""))</f>
        <v>Sociālās palīdzības joma</v>
      </c>
      <c r="G196" s="10">
        <f>IFERROR(VLOOKUP(A196,Tabula!$A:$O,8,FALSE),"")</f>
        <v>0</v>
      </c>
      <c r="H196" s="10">
        <f>IFERROR(VLOOKUP(A196,Tabula!$A:$O,9,FALSE),"")</f>
        <v>0</v>
      </c>
      <c r="I196" s="13" t="str">
        <f>IF(IFERROR(VLOOKUP($A196,Tabula!$A:$O,10,FALSE),"")=0,"",IFERROR(VLOOKUP($A196,Tabula!$A:$O,10,FALSE),""))</f>
        <v/>
      </c>
      <c r="J196" s="27" t="str">
        <f>IF(IFERROR(VLOOKUP($A196,Tabula!$A:$O,11,FALSE),"")=0,"",IFERROR(VLOOKUP($A196,Tabula!$A:$O,11,FALSE),""))</f>
        <v>9.00-18.00 (iepr.pier.)</v>
      </c>
      <c r="K196" s="27" t="str">
        <f>IF(IFERROR(VLOOKUP($A196,Tabula!$A:$O,12,FALSE),"")=0,"",IFERROR(VLOOKUP($A196,Tabula!$A:$O,12,FALSE),""))</f>
        <v>9.00-16.30 (iepr.pier.)</v>
      </c>
      <c r="L196" s="27" t="str">
        <f>IF(IFERROR(VLOOKUP($A196,Tabula!$A:$O,13,FALSE),"")=0,"",IFERROR(VLOOKUP($A196,Tabula!$A:$O,13,FALSE),""))</f>
        <v>9.00-16.30 (iepr.pier.)</v>
      </c>
      <c r="M196" s="27" t="str">
        <f>IF(IFERROR(VLOOKUP($A196,Tabula!$A:$O,14,FALSE),"")=0,"",IFERROR(VLOOKUP($A196,Tabula!$A:$O,14,FALSE),""))</f>
        <v>9.00-16.30 (iepr.pier.)</v>
      </c>
      <c r="N196" s="27" t="str">
        <f>IF(IFERROR(VLOOKUP($A196,Tabula!$A:$O,15,FALSE),"")=0,"",IFERROR(VLOOKUP($A196,Tabula!$A:$O,15,FALSE),""))</f>
        <v>9.00-14.00 (Apkalpo aprūpes mājās pakalpojuma sniedzēja darbiniekus)</v>
      </c>
    </row>
    <row r="197" spans="1:14" s="1" customFormat="1" ht="42" customHeight="1" x14ac:dyDescent="0.3">
      <c r="A197" s="2">
        <v>192</v>
      </c>
      <c r="B197" s="10" t="str">
        <f>IFERROR(VLOOKUP(A197,Tabula!$A:$O,3,FALSE),"")</f>
        <v>Pārdaugavas rajona nodaļas Teritoriālais centrs "Āgenskalns"</v>
      </c>
      <c r="C197" s="10" t="str">
        <f>IFERROR(VLOOKUP(A197,Tabula!$A:$O,4,FALSE),"")</f>
        <v xml:space="preserve">Eduarda Smiļģa iela 46 </v>
      </c>
      <c r="D197" s="13">
        <f>IF(IFERROR(VLOOKUP($A197,Tabula!$A:$O,5,FALSE),"")=0,"",IFERROR(VLOOKUP($A197,Tabula!$A:$O,5,FALSE),""))</f>
        <v>217</v>
      </c>
      <c r="E197" s="10" t="str">
        <f>IFERROR(VLOOKUP(A197,Tabula!$A:$O,6,FALSE),"")</f>
        <v>Sociālās palīdzības organizators</v>
      </c>
      <c r="F197" s="14" t="str">
        <f>IF(IFERROR(VLOOKUP($A197,Tabula!$A:$O,7,FALSE),"")=0,"",IFERROR(VLOOKUP($A197,Tabula!$A:$O,7,FALSE),""))</f>
        <v>Sociālā palīdzības joma</v>
      </c>
      <c r="G197" s="10" t="str">
        <f>IFERROR(VLOOKUP(A197,Tabula!$A:$O,8,FALSE),"")</f>
        <v>Begma Oļesja</v>
      </c>
      <c r="H197" s="10" t="str">
        <f>IFERROR(VLOOKUP(A197,Tabula!$A:$O,9,FALSE),"")</f>
        <v>olesja.begma@riga.lv</v>
      </c>
      <c r="I197" s="13">
        <f>IF(IFERROR(VLOOKUP($A197,Tabula!$A:$O,10,FALSE),"")=0,"",IFERROR(VLOOKUP($A197,Tabula!$A:$O,10,FALSE),""))</f>
        <v>67012257</v>
      </c>
      <c r="J197" s="27" t="str">
        <f>IF(IFERROR(VLOOKUP($A197,Tabula!$A:$O,11,FALSE),"")=0,"",IFERROR(VLOOKUP($A197,Tabula!$A:$O,11,FALSE),""))</f>
        <v>9.00-18.00 (iepr.pier.)</v>
      </c>
      <c r="K197" s="27" t="str">
        <f>IF(IFERROR(VLOOKUP($A197,Tabula!$A:$O,12,FALSE),"")=0,"",IFERROR(VLOOKUP($A197,Tabula!$A:$O,12,FALSE),""))</f>
        <v>9.00-16.30 (iepr.pier.)</v>
      </c>
      <c r="L197" s="27" t="str">
        <f>IF(IFERROR(VLOOKUP($A197,Tabula!$A:$O,13,FALSE),"")=0,"",IFERROR(VLOOKUP($A197,Tabula!$A:$O,13,FALSE),""))</f>
        <v>9.00-16.30 (iepr.pier.)</v>
      </c>
      <c r="M197" s="27" t="str">
        <f>IF(IFERROR(VLOOKUP($A197,Tabula!$A:$O,14,FALSE),"")=0,"",IFERROR(VLOOKUP($A197,Tabula!$A:$O,14,FALSE),""))</f>
        <v>9.00-16.30 (iepr.pier.)</v>
      </c>
      <c r="N197" s="27" t="str">
        <f>IF(IFERROR(VLOOKUP($A197,Tabula!$A:$O,15,FALSE),"")=0,"",IFERROR(VLOOKUP($A197,Tabula!$A:$O,15,FALSE),""))</f>
        <v>9.00-14.00 (Apkalpo aprūpes mājās pakalpojuma sniedzēja darbiniekus)</v>
      </c>
    </row>
    <row r="198" spans="1:14" s="1" customFormat="1" ht="42" customHeight="1" x14ac:dyDescent="0.3">
      <c r="A198" s="2">
        <v>193</v>
      </c>
      <c r="B198" s="10" t="str">
        <f>IFERROR(VLOOKUP(A198,Tabula!$A:$O,3,FALSE),"")</f>
        <v>Pārdaugavas rajona nodaļas Teritoriālais centrs "Āgenskalns"</v>
      </c>
      <c r="C198" s="10" t="str">
        <f>IFERROR(VLOOKUP(A198,Tabula!$A:$O,4,FALSE),"")</f>
        <v xml:space="preserve">Eduarda Smiļģa iela 46 </v>
      </c>
      <c r="D198" s="13">
        <f>IF(IFERROR(VLOOKUP($A198,Tabula!$A:$O,5,FALSE),"")=0,"",IFERROR(VLOOKUP($A198,Tabula!$A:$O,5,FALSE),""))</f>
        <v>217</v>
      </c>
      <c r="E198" s="10" t="str">
        <f>IFERROR(VLOOKUP(A198,Tabula!$A:$O,6,FALSE),"")</f>
        <v>Sociālās palīdzības organizators</v>
      </c>
      <c r="F198" s="14" t="str">
        <f>IF(IFERROR(VLOOKUP($A198,Tabula!$A:$O,7,FALSE),"")=0,"",IFERROR(VLOOKUP($A198,Tabula!$A:$O,7,FALSE),""))</f>
        <v>Sociālā palīdzības joma</v>
      </c>
      <c r="G198" s="10" t="str">
        <f>IFERROR(VLOOKUP(A198,Tabula!$A:$O,8,FALSE),"")</f>
        <v>Čurkste Ilze</v>
      </c>
      <c r="H198" s="10" t="str">
        <f>IFERROR(VLOOKUP(A198,Tabula!$A:$O,9,FALSE),"")</f>
        <v>ilze.curkste@riga.lv</v>
      </c>
      <c r="I198" s="13">
        <f>IF(IFERROR(VLOOKUP($A198,Tabula!$A:$O,10,FALSE),"")=0,"",IFERROR(VLOOKUP($A198,Tabula!$A:$O,10,FALSE),""))</f>
        <v>67026274</v>
      </c>
      <c r="J198" s="27" t="str">
        <f>IF(IFERROR(VLOOKUP($A198,Tabula!$A:$O,11,FALSE),"")=0,"",IFERROR(VLOOKUP($A198,Tabula!$A:$O,11,FALSE),""))</f>
        <v>9.00-18.00 (iepr.pier.)</v>
      </c>
      <c r="K198" s="27" t="str">
        <f>IF(IFERROR(VLOOKUP($A198,Tabula!$A:$O,12,FALSE),"")=0,"",IFERROR(VLOOKUP($A198,Tabula!$A:$O,12,FALSE),""))</f>
        <v>9.00-16.30 (iepr.pier.)</v>
      </c>
      <c r="L198" s="27" t="str">
        <f>IF(IFERROR(VLOOKUP($A198,Tabula!$A:$O,13,FALSE),"")=0,"",IFERROR(VLOOKUP($A198,Tabula!$A:$O,13,FALSE),""))</f>
        <v>9.00-16.30 (iepr.pier.)</v>
      </c>
      <c r="M198" s="27" t="str">
        <f>IF(IFERROR(VLOOKUP($A198,Tabula!$A:$O,14,FALSE),"")=0,"",IFERROR(VLOOKUP($A198,Tabula!$A:$O,14,FALSE),""))</f>
        <v>9.00-16.30 (iepr.pier.)</v>
      </c>
      <c r="N198" s="27" t="str">
        <f>IF(IFERROR(VLOOKUP($A198,Tabula!$A:$O,15,FALSE),"")=0,"",IFERROR(VLOOKUP($A198,Tabula!$A:$O,15,FALSE),""))</f>
        <v>9.00-14.00 (Apkalpo aprūpes mājās pakalpojuma sniedzēja darbiniekus)</v>
      </c>
    </row>
    <row r="199" spans="1:14" s="1" customFormat="1" ht="42" customHeight="1" x14ac:dyDescent="0.3">
      <c r="A199" s="2">
        <v>194</v>
      </c>
      <c r="B199" s="10" t="str">
        <f>IFERROR(VLOOKUP(A199,Tabula!$A:$O,3,FALSE),"")</f>
        <v>Pārdaugavas rajona nodaļas Teritoriālais centrs "Āgenskalns"</v>
      </c>
      <c r="C199" s="10" t="str">
        <f>IFERROR(VLOOKUP(A199,Tabula!$A:$O,4,FALSE),"")</f>
        <v xml:space="preserve">Eduarda Smiļģa iela 46 </v>
      </c>
      <c r="D199" s="13">
        <f>IF(IFERROR(VLOOKUP($A199,Tabula!$A:$O,5,FALSE),"")=0,"",IFERROR(VLOOKUP($A199,Tabula!$A:$O,5,FALSE),""))</f>
        <v>204</v>
      </c>
      <c r="E199" s="10" t="str">
        <f>IFERROR(VLOOKUP(A199,Tabula!$A:$O,6,FALSE),"")</f>
        <v>Sociālās palīdzības organizators</v>
      </c>
      <c r="F199" s="14" t="str">
        <f>IF(IFERROR(VLOOKUP($A199,Tabula!$A:$O,7,FALSE),"")=0,"",IFERROR(VLOOKUP($A199,Tabula!$A:$O,7,FALSE),""))</f>
        <v>Sociālā palīdzības joma</v>
      </c>
      <c r="G199" s="10" t="str">
        <f>IFERROR(VLOOKUP(A199,Tabula!$A:$O,8,FALSE),"")</f>
        <v>Gaļecka Natalja</v>
      </c>
      <c r="H199" s="10" t="str">
        <f>IFERROR(VLOOKUP(A199,Tabula!$A:$O,9,FALSE),"")</f>
        <v>natalja.galecka@riga.lv</v>
      </c>
      <c r="I199" s="13">
        <f>IF(IFERROR(VLOOKUP($A199,Tabula!$A:$O,10,FALSE),"")=0,"",IFERROR(VLOOKUP($A199,Tabula!$A:$O,10,FALSE),""))</f>
        <v>67026035</v>
      </c>
      <c r="J199" s="27" t="str">
        <f>IF(IFERROR(VLOOKUP($A199,Tabula!$A:$O,11,FALSE),"")=0,"",IFERROR(VLOOKUP($A199,Tabula!$A:$O,11,FALSE),""))</f>
        <v>9.00-18.00 (iepr.pier.)</v>
      </c>
      <c r="K199" s="27" t="str">
        <f>IF(IFERROR(VLOOKUP($A199,Tabula!$A:$O,12,FALSE),"")=0,"",IFERROR(VLOOKUP($A199,Tabula!$A:$O,12,FALSE),""))</f>
        <v>9.00-16.30 (iepr.pier.)</v>
      </c>
      <c r="L199" s="27" t="str">
        <f>IF(IFERROR(VLOOKUP($A199,Tabula!$A:$O,13,FALSE),"")=0,"",IFERROR(VLOOKUP($A199,Tabula!$A:$O,13,FALSE),""))</f>
        <v>9.00-16.30 (iepr.pier.)</v>
      </c>
      <c r="M199" s="27" t="str">
        <f>IF(IFERROR(VLOOKUP($A199,Tabula!$A:$O,14,FALSE),"")=0,"",IFERROR(VLOOKUP($A199,Tabula!$A:$O,14,FALSE),""))</f>
        <v>9.00-16.30 (iepr.pier.)</v>
      </c>
      <c r="N199" s="27" t="str">
        <f>IF(IFERROR(VLOOKUP($A199,Tabula!$A:$O,15,FALSE),"")=0,"",IFERROR(VLOOKUP($A199,Tabula!$A:$O,15,FALSE),""))</f>
        <v>9.00-14.00 (Apkalpo aprūpes mājās pakalpojuma sniedzēja darbiniekus)</v>
      </c>
    </row>
    <row r="200" spans="1:14" s="1" customFormat="1" ht="42" customHeight="1" x14ac:dyDescent="0.3">
      <c r="A200" s="2">
        <v>195</v>
      </c>
      <c r="B200" s="10" t="str">
        <f>IFERROR(VLOOKUP(A200,Tabula!$A:$O,3,FALSE),"")</f>
        <v>Pārdaugavas rajona nodaļas Teritoriālais centrs "Āgenskalns"</v>
      </c>
      <c r="C200" s="10" t="str">
        <f>IFERROR(VLOOKUP(A200,Tabula!$A:$O,4,FALSE),"")</f>
        <v xml:space="preserve">Eduarda Smiļģa iela 46 </v>
      </c>
      <c r="D200" s="13">
        <f>IF(IFERROR(VLOOKUP($A200,Tabula!$A:$O,5,FALSE),"")=0,"",IFERROR(VLOOKUP($A200,Tabula!$A:$O,5,FALSE),""))</f>
        <v>204</v>
      </c>
      <c r="E200" s="10" t="str">
        <f>IFERROR(VLOOKUP(A200,Tabula!$A:$O,6,FALSE),"")</f>
        <v>Sociālās palīdzības organizators</v>
      </c>
      <c r="F200" s="14" t="str">
        <f>IF(IFERROR(VLOOKUP($A200,Tabula!$A:$O,7,FALSE),"")=0,"",IFERROR(VLOOKUP($A200,Tabula!$A:$O,7,FALSE),""))</f>
        <v>Sociālā palīdzības joma</v>
      </c>
      <c r="G200" s="10" t="str">
        <f>IFERROR(VLOOKUP(A200,Tabula!$A:$O,8,FALSE),"")</f>
        <v>Lanka Rita</v>
      </c>
      <c r="H200" s="10" t="str">
        <f>IFERROR(VLOOKUP(A200,Tabula!$A:$O,9,FALSE),"")</f>
        <v>rita.lanka@riga.lv</v>
      </c>
      <c r="I200" s="13">
        <f>IF(IFERROR(VLOOKUP($A200,Tabula!$A:$O,10,FALSE),"")=0,"",IFERROR(VLOOKUP($A200,Tabula!$A:$O,10,FALSE),""))</f>
        <v>67026198</v>
      </c>
      <c r="J200" s="27" t="str">
        <f>IF(IFERROR(VLOOKUP($A200,Tabula!$A:$O,11,FALSE),"")=0,"",IFERROR(VLOOKUP($A200,Tabula!$A:$O,11,FALSE),""))</f>
        <v>9.00-18.00 (iepr.pier.)</v>
      </c>
      <c r="K200" s="27" t="str">
        <f>IF(IFERROR(VLOOKUP($A200,Tabula!$A:$O,12,FALSE),"")=0,"",IFERROR(VLOOKUP($A200,Tabula!$A:$O,12,FALSE),""))</f>
        <v>9.00-16.30 (iepr.pier.)</v>
      </c>
      <c r="L200" s="27" t="str">
        <f>IF(IFERROR(VLOOKUP($A200,Tabula!$A:$O,13,FALSE),"")=0,"",IFERROR(VLOOKUP($A200,Tabula!$A:$O,13,FALSE),""))</f>
        <v>9.00-16.30 (iepr.pier.)</v>
      </c>
      <c r="M200" s="27" t="str">
        <f>IF(IFERROR(VLOOKUP($A200,Tabula!$A:$O,14,FALSE),"")=0,"",IFERROR(VLOOKUP($A200,Tabula!$A:$O,14,FALSE),""))</f>
        <v>9.00-16.30 (iepr.pier.)</v>
      </c>
      <c r="N200" s="27" t="str">
        <f>IF(IFERROR(VLOOKUP($A200,Tabula!$A:$O,15,FALSE),"")=0,"",IFERROR(VLOOKUP($A200,Tabula!$A:$O,15,FALSE),""))</f>
        <v>9.00-14.00 (Apkalpo aprūpes mājās pakalpojuma sniedzēja darbiniekus)</v>
      </c>
    </row>
    <row r="201" spans="1:14" s="1" customFormat="1" ht="42" customHeight="1" x14ac:dyDescent="0.3">
      <c r="A201" s="2">
        <v>196</v>
      </c>
      <c r="B201" s="10" t="str">
        <f>IFERROR(VLOOKUP(A201,Tabula!$A:$O,3,FALSE),"")</f>
        <v>Pārdaugavas rajona nodaļas Teritoriālais centrs "Āgenskalns"</v>
      </c>
      <c r="C201" s="10" t="str">
        <f>IFERROR(VLOOKUP(A201,Tabula!$A:$O,4,FALSE),"")</f>
        <v xml:space="preserve">Eduarda Smiļģa iela 46 </v>
      </c>
      <c r="D201" s="13">
        <f>IF(IFERROR(VLOOKUP($A201,Tabula!$A:$O,5,FALSE),"")=0,"",IFERROR(VLOOKUP($A201,Tabula!$A:$O,5,FALSE),""))</f>
        <v>202</v>
      </c>
      <c r="E201" s="10" t="str">
        <f>IFERROR(VLOOKUP(A201,Tabula!$A:$O,6,FALSE),"")</f>
        <v>Sociālās palīdzības organizators</v>
      </c>
      <c r="F201" s="14" t="str">
        <f>IF(IFERROR(VLOOKUP($A201,Tabula!$A:$O,7,FALSE),"")=0,"",IFERROR(VLOOKUP($A201,Tabula!$A:$O,7,FALSE),""))</f>
        <v>Sociālā palīdzības joma</v>
      </c>
      <c r="G201" s="10" t="str">
        <f>IFERROR(VLOOKUP(A201,Tabula!$A:$O,8,FALSE),"")</f>
        <v>Lipša Zenta</v>
      </c>
      <c r="H201" s="10" t="str">
        <f>IFERROR(VLOOKUP(A201,Tabula!$A:$O,9,FALSE),"")</f>
        <v>zenta.lipsa@riga.lv</v>
      </c>
      <c r="I201" s="13">
        <f>IF(IFERROR(VLOOKUP($A201,Tabula!$A:$O,10,FALSE),"")=0,"",IFERROR(VLOOKUP($A201,Tabula!$A:$O,10,FALSE),""))</f>
        <v>67012374</v>
      </c>
      <c r="J201" s="27" t="str">
        <f>IF(IFERROR(VLOOKUP($A201,Tabula!$A:$O,11,FALSE),"")=0,"",IFERROR(VLOOKUP($A201,Tabula!$A:$O,11,FALSE),""))</f>
        <v>9.00-18.00 (iepr.pier.)</v>
      </c>
      <c r="K201" s="27" t="str">
        <f>IF(IFERROR(VLOOKUP($A201,Tabula!$A:$O,12,FALSE),"")=0,"",IFERROR(VLOOKUP($A201,Tabula!$A:$O,12,FALSE),""))</f>
        <v>9.00-16.30 (iepr.pier.)</v>
      </c>
      <c r="L201" s="27" t="str">
        <f>IF(IFERROR(VLOOKUP($A201,Tabula!$A:$O,13,FALSE),"")=0,"",IFERROR(VLOOKUP($A201,Tabula!$A:$O,13,FALSE),""))</f>
        <v>9.00-16.30 (iepr.pier.)</v>
      </c>
      <c r="M201" s="27" t="str">
        <f>IF(IFERROR(VLOOKUP($A201,Tabula!$A:$O,14,FALSE),"")=0,"",IFERROR(VLOOKUP($A201,Tabula!$A:$O,14,FALSE),""))</f>
        <v>9.00-16.30 (iepr.pier.)</v>
      </c>
      <c r="N201" s="27" t="str">
        <f>IF(IFERROR(VLOOKUP($A201,Tabula!$A:$O,15,FALSE),"")=0,"",IFERROR(VLOOKUP($A201,Tabula!$A:$O,15,FALSE),""))</f>
        <v>9.00-14.00 (Apkalpo aprūpes mājās pakalpojuma sniedzēja darbiniekus)</v>
      </c>
    </row>
    <row r="202" spans="1:14" s="1" customFormat="1" ht="42" customHeight="1" x14ac:dyDescent="0.3">
      <c r="A202" s="2">
        <v>197</v>
      </c>
      <c r="B202" s="10" t="str">
        <f>IFERROR(VLOOKUP(A202,Tabula!$A:$O,3,FALSE),"")</f>
        <v>Pārdaugavas rajona nodaļas Teritoriālais centrs "Āgenskalns"</v>
      </c>
      <c r="C202" s="10" t="str">
        <f>IFERROR(VLOOKUP(A202,Tabula!$A:$O,4,FALSE),"")</f>
        <v xml:space="preserve">Eduarda Smiļģa iela 46 </v>
      </c>
      <c r="D202" s="13">
        <f>IF(IFERROR(VLOOKUP($A202,Tabula!$A:$O,5,FALSE),"")=0,"",IFERROR(VLOOKUP($A202,Tabula!$A:$O,5,FALSE),""))</f>
        <v>202</v>
      </c>
      <c r="E202" s="10" t="str">
        <f>IFERROR(VLOOKUP(A202,Tabula!$A:$O,6,FALSE),"")</f>
        <v>Sociālās palīdzības organizators</v>
      </c>
      <c r="F202" s="14" t="str">
        <f>IF(IFERROR(VLOOKUP($A202,Tabula!$A:$O,7,FALSE),"")=0,"",IFERROR(VLOOKUP($A202,Tabula!$A:$O,7,FALSE),""))</f>
        <v>Sociālā palīdzības joma</v>
      </c>
      <c r="G202" s="10" t="str">
        <f>IFERROR(VLOOKUP(A202,Tabula!$A:$O,8,FALSE),"")</f>
        <v>Litavniece Laimrota</v>
      </c>
      <c r="H202" s="10" t="str">
        <f>IFERROR(VLOOKUP(A202,Tabula!$A:$O,9,FALSE),"")</f>
        <v>laimrota.litavniece@riga.lv</v>
      </c>
      <c r="I202" s="13">
        <f>IF(IFERROR(VLOOKUP($A202,Tabula!$A:$O,10,FALSE),"")=0,"",IFERROR(VLOOKUP($A202,Tabula!$A:$O,10,FALSE),""))</f>
        <v>67181921</v>
      </c>
      <c r="J202" s="27" t="str">
        <f>IF(IFERROR(VLOOKUP($A202,Tabula!$A:$O,11,FALSE),"")=0,"",IFERROR(VLOOKUP($A202,Tabula!$A:$O,11,FALSE),""))</f>
        <v>9.00-18.00 (iepr.pier.)</v>
      </c>
      <c r="K202" s="27" t="str">
        <f>IF(IFERROR(VLOOKUP($A202,Tabula!$A:$O,12,FALSE),"")=0,"",IFERROR(VLOOKUP($A202,Tabula!$A:$O,12,FALSE),""))</f>
        <v>9.00-16.30 (iepr.pier.)</v>
      </c>
      <c r="L202" s="27" t="str">
        <f>IF(IFERROR(VLOOKUP($A202,Tabula!$A:$O,13,FALSE),"")=0,"",IFERROR(VLOOKUP($A202,Tabula!$A:$O,13,FALSE),""))</f>
        <v>9.00-16.30 (iepr.pier.)</v>
      </c>
      <c r="M202" s="27" t="str">
        <f>IF(IFERROR(VLOOKUP($A202,Tabula!$A:$O,14,FALSE),"")=0,"",IFERROR(VLOOKUP($A202,Tabula!$A:$O,14,FALSE),""))</f>
        <v>9.00-16.30 (iepr.pier.)</v>
      </c>
      <c r="N202" s="27" t="str">
        <f>IF(IFERROR(VLOOKUP($A202,Tabula!$A:$O,15,FALSE),"")=0,"",IFERROR(VLOOKUP($A202,Tabula!$A:$O,15,FALSE),""))</f>
        <v>9.00-14.00 (Apkalpo aprūpes mājās pakalpojuma sniedzēja darbiniekus)</v>
      </c>
    </row>
    <row r="203" spans="1:14" s="1" customFormat="1" ht="42" customHeight="1" x14ac:dyDescent="0.3">
      <c r="A203" s="2">
        <v>198</v>
      </c>
      <c r="B203" s="10" t="str">
        <f>IFERROR(VLOOKUP(A203,Tabula!$A:$O,3,FALSE),"")</f>
        <v>Pārdaugavas rajona nodaļas Teritoriālais centrs "Āgenskalns"</v>
      </c>
      <c r="C203" s="10" t="str">
        <f>IFERROR(VLOOKUP(A203,Tabula!$A:$O,4,FALSE),"")</f>
        <v xml:space="preserve">Eduarda Smiļģa iela 46 </v>
      </c>
      <c r="D203" s="13">
        <f>IF(IFERROR(VLOOKUP($A203,Tabula!$A:$O,5,FALSE),"")=0,"",IFERROR(VLOOKUP($A203,Tabula!$A:$O,5,FALSE),""))</f>
        <v>204</v>
      </c>
      <c r="E203" s="10" t="str">
        <f>IFERROR(VLOOKUP(A203,Tabula!$A:$O,6,FALSE),"")</f>
        <v>Sociālās palīdzības organizators</v>
      </c>
      <c r="F203" s="14" t="str">
        <f>IF(IFERROR(VLOOKUP($A203,Tabula!$A:$O,7,FALSE),"")=0,"",IFERROR(VLOOKUP($A203,Tabula!$A:$O,7,FALSE),""))</f>
        <v>Sociālā palīdzības joma</v>
      </c>
      <c r="G203" s="10" t="str">
        <f>IFERROR(VLOOKUP(A203,Tabula!$A:$O,8,FALSE),"")</f>
        <v>Vasečko Jeļena</v>
      </c>
      <c r="H203" s="10" t="str">
        <f>IFERROR(VLOOKUP(A203,Tabula!$A:$O,9,FALSE),"")</f>
        <v>jelena.vacecko@riga.lv</v>
      </c>
      <c r="I203" s="13">
        <f>IF(IFERROR(VLOOKUP($A203,Tabula!$A:$O,10,FALSE),"")=0,"",IFERROR(VLOOKUP($A203,Tabula!$A:$O,10,FALSE),""))</f>
        <v>67105944</v>
      </c>
      <c r="J203" s="27" t="str">
        <f>IF(IFERROR(VLOOKUP($A203,Tabula!$A:$O,11,FALSE),"")=0,"",IFERROR(VLOOKUP($A203,Tabula!$A:$O,11,FALSE),""))</f>
        <v>9.00-18.00 (iepr.pier.)</v>
      </c>
      <c r="K203" s="27" t="str">
        <f>IF(IFERROR(VLOOKUP($A203,Tabula!$A:$O,12,FALSE),"")=0,"",IFERROR(VLOOKUP($A203,Tabula!$A:$O,12,FALSE),""))</f>
        <v>9.00-16.30 (iepr.pier.)</v>
      </c>
      <c r="L203" s="27" t="str">
        <f>IF(IFERROR(VLOOKUP($A203,Tabula!$A:$O,13,FALSE),"")=0,"",IFERROR(VLOOKUP($A203,Tabula!$A:$O,13,FALSE),""))</f>
        <v>9.00-16.30 (iepr.pier.)</v>
      </c>
      <c r="M203" s="27" t="str">
        <f>IF(IFERROR(VLOOKUP($A203,Tabula!$A:$O,14,FALSE),"")=0,"",IFERROR(VLOOKUP($A203,Tabula!$A:$O,14,FALSE),""))</f>
        <v>9.00-16.30 (iepr.pier.)</v>
      </c>
      <c r="N203" s="27" t="str">
        <f>IF(IFERROR(VLOOKUP($A203,Tabula!$A:$O,15,FALSE),"")=0,"",IFERROR(VLOOKUP($A203,Tabula!$A:$O,15,FALSE),""))</f>
        <v>9.00-14.00 (Apkalpo aprūpes mājās pakalpojuma sniedzēja darbiniekus)</v>
      </c>
    </row>
    <row r="204" spans="1:14" s="1" customFormat="1" ht="42" customHeight="1" x14ac:dyDescent="0.3">
      <c r="A204" s="2">
        <v>199</v>
      </c>
      <c r="B204" s="10" t="str">
        <f>IFERROR(VLOOKUP(A204,Tabula!$A:$O,3,FALSE),"")</f>
        <v>Pārdaugavas rajona nodaļas Teritoriālais centrs "Āgenskalns"</v>
      </c>
      <c r="C204" s="10" t="str">
        <f>IFERROR(VLOOKUP(A204,Tabula!$A:$O,4,FALSE),"")</f>
        <v xml:space="preserve">Eduarda Smiļģa iela 46 </v>
      </c>
      <c r="D204" s="13">
        <f>IF(IFERROR(VLOOKUP($A204,Tabula!$A:$O,5,FALSE),"")=0,"",IFERROR(VLOOKUP($A204,Tabula!$A:$O,5,FALSE),""))</f>
        <v>219</v>
      </c>
      <c r="E204" s="10" t="str">
        <f>IFERROR(VLOOKUP(A204,Tabula!$A:$O,6,FALSE),"")</f>
        <v>Sociālās palīdzības organizators</v>
      </c>
      <c r="F204" s="14" t="str">
        <f>IF(IFERROR(VLOOKUP($A204,Tabula!$A:$O,7,FALSE),"")=0,"",IFERROR(VLOOKUP($A204,Tabula!$A:$O,7,FALSE),""))</f>
        <v>Sociālās palīdzības joma</v>
      </c>
      <c r="G204" s="10" t="str">
        <f>IFERROR(VLOOKUP(A204,Tabula!$A:$O,8,FALSE),"")</f>
        <v>Kazāka Karīna</v>
      </c>
      <c r="H204" s="10" t="str">
        <f>IFERROR(VLOOKUP(A204,Tabula!$A:$O,9,FALSE),"")</f>
        <v>karina.kazaka@riga.lv</v>
      </c>
      <c r="I204" s="13">
        <f>IF(IFERROR(VLOOKUP($A204,Tabula!$A:$O,10,FALSE),"")=0,"",IFERROR(VLOOKUP($A204,Tabula!$A:$O,10,FALSE),""))</f>
        <v>67012389</v>
      </c>
      <c r="J204" s="27" t="str">
        <f>IF(IFERROR(VLOOKUP($A204,Tabula!$A:$O,11,FALSE),"")=0,"",IFERROR(VLOOKUP($A204,Tabula!$A:$O,11,FALSE),""))</f>
        <v>9.00-18.00 (iepr.pier.)</v>
      </c>
      <c r="K204" s="27" t="str">
        <f>IF(IFERROR(VLOOKUP($A204,Tabula!$A:$O,12,FALSE),"")=0,"",IFERROR(VLOOKUP($A204,Tabula!$A:$O,12,FALSE),""))</f>
        <v>9.00-16.30 (iepr.pier.)</v>
      </c>
      <c r="L204" s="27" t="str">
        <f>IF(IFERROR(VLOOKUP($A204,Tabula!$A:$O,13,FALSE),"")=0,"",IFERROR(VLOOKUP($A204,Tabula!$A:$O,13,FALSE),""))</f>
        <v>9.00-16.30 (iepr.pier.)</v>
      </c>
      <c r="M204" s="27" t="str">
        <f>IF(IFERROR(VLOOKUP($A204,Tabula!$A:$O,14,FALSE),"")=0,"",IFERROR(VLOOKUP($A204,Tabula!$A:$O,14,FALSE),""))</f>
        <v>9.00-16.30 (iepr.pier.)</v>
      </c>
      <c r="N204" s="27" t="str">
        <f>IF(IFERROR(VLOOKUP($A204,Tabula!$A:$O,15,FALSE),"")=0,"",IFERROR(VLOOKUP($A204,Tabula!$A:$O,15,FALSE),""))</f>
        <v>9.00-14.00 (Apkalpo aprūpes mājās pakalpojuma sniedzēja darbiniekus)</v>
      </c>
    </row>
    <row r="205" spans="1:14" s="1" customFormat="1" ht="42" customHeight="1" x14ac:dyDescent="0.3">
      <c r="A205" s="2">
        <v>200</v>
      </c>
      <c r="B205" s="10" t="str">
        <f>IFERROR(VLOOKUP(A205,Tabula!$A:$O,3,FALSE),"")</f>
        <v>Pārdaugavas rajona nodaļas Teritoriālais centrs "Āgenskalns"</v>
      </c>
      <c r="C205" s="10" t="str">
        <f>IFERROR(VLOOKUP(A205,Tabula!$A:$O,4,FALSE),"")</f>
        <v xml:space="preserve">Eduarda Smiļģa iela 46 </v>
      </c>
      <c r="D205" s="13">
        <f>IF(IFERROR(VLOOKUP($A205,Tabula!$A:$O,5,FALSE),"")=0,"",IFERROR(VLOOKUP($A205,Tabula!$A:$O,5,FALSE),""))</f>
        <v>219</v>
      </c>
      <c r="E205" s="10" t="str">
        <f>IFERROR(VLOOKUP(A205,Tabula!$A:$O,6,FALSE),"")</f>
        <v>Sociālās palīdzības organizators</v>
      </c>
      <c r="F205" s="14" t="str">
        <f>IF(IFERROR(VLOOKUP($A205,Tabula!$A:$O,7,FALSE),"")=0,"",IFERROR(VLOOKUP($A205,Tabula!$A:$O,7,FALSE),""))</f>
        <v>Sociālās palīdzības joma</v>
      </c>
      <c r="G205" s="10" t="str">
        <f>IFERROR(VLOOKUP(A205,Tabula!$A:$O,8,FALSE),"")</f>
        <v>Udalova Milana</v>
      </c>
      <c r="H205" s="10" t="str">
        <f>IFERROR(VLOOKUP(A205,Tabula!$A:$O,9,FALSE),"")</f>
        <v>milana.udalova@riga.lv</v>
      </c>
      <c r="I205" s="13">
        <f>IF(IFERROR(VLOOKUP($A205,Tabula!$A:$O,10,FALSE),"")=0,"",IFERROR(VLOOKUP($A205,Tabula!$A:$O,10,FALSE),""))</f>
        <v>67105075</v>
      </c>
      <c r="J205" s="27" t="str">
        <f>IF(IFERROR(VLOOKUP($A205,Tabula!$A:$O,11,FALSE),"")=0,"",IFERROR(VLOOKUP($A205,Tabula!$A:$O,11,FALSE),""))</f>
        <v>9.00-18.00 (iepr.pier.)</v>
      </c>
      <c r="K205" s="27" t="str">
        <f>IF(IFERROR(VLOOKUP($A205,Tabula!$A:$O,12,FALSE),"")=0,"",IFERROR(VLOOKUP($A205,Tabula!$A:$O,12,FALSE),""))</f>
        <v>9.00-16.30 (iepr.pier.)</v>
      </c>
      <c r="L205" s="27" t="str">
        <f>IF(IFERROR(VLOOKUP($A205,Tabula!$A:$O,13,FALSE),"")=0,"",IFERROR(VLOOKUP($A205,Tabula!$A:$O,13,FALSE),""))</f>
        <v>9.00-16.30 (iepr.pier.)</v>
      </c>
      <c r="M205" s="27" t="str">
        <f>IF(IFERROR(VLOOKUP($A205,Tabula!$A:$O,14,FALSE),"")=0,"",IFERROR(VLOOKUP($A205,Tabula!$A:$O,14,FALSE),""))</f>
        <v>9.00-16.30 (iepr.pier.)</v>
      </c>
      <c r="N205" s="27" t="str">
        <f>IF(IFERROR(VLOOKUP($A205,Tabula!$A:$O,15,FALSE),"")=0,"",IFERROR(VLOOKUP($A205,Tabula!$A:$O,15,FALSE),""))</f>
        <v>9.00-14.00 (Apkalpo aprūpes mājās pakalpojuma sniedzēja darbiniekus)</v>
      </c>
    </row>
    <row r="206" spans="1:14" s="1" customFormat="1" ht="42" customHeight="1" x14ac:dyDescent="0.3">
      <c r="A206" s="2">
        <v>201</v>
      </c>
      <c r="B206" s="10" t="str">
        <f>IFERROR(VLOOKUP(A206,Tabula!$A:$O,3,FALSE),"")</f>
        <v>Pārdaugavas rajona nodaļas Teritoriālais centrs "Āgenskalns"</v>
      </c>
      <c r="C206" s="10" t="str">
        <f>IFERROR(VLOOKUP(A206,Tabula!$A:$O,4,FALSE),"")</f>
        <v xml:space="preserve">Eduarda Smiļģa iela 46 </v>
      </c>
      <c r="D206" s="13" t="str">
        <f>IF(IFERROR(VLOOKUP($A206,Tabula!$A:$O,5,FALSE),"")=0,"",IFERROR(VLOOKUP($A206,Tabula!$A:$O,5,FALSE),""))</f>
        <v>201a</v>
      </c>
      <c r="E206" s="10" t="str">
        <f>IFERROR(VLOOKUP(A206,Tabula!$A:$O,6,FALSE),"")</f>
        <v>Sociālās palīdzības organizators</v>
      </c>
      <c r="F206" s="14" t="str">
        <f>IF(IFERROR(VLOOKUP($A206,Tabula!$A:$O,7,FALSE),"")=0,"",IFERROR(VLOOKUP($A206,Tabula!$A:$O,7,FALSE),""))</f>
        <v>Sociālās palīdzības joma</v>
      </c>
      <c r="G206" s="10" t="str">
        <f>IFERROR(VLOOKUP(A206,Tabula!$A:$O,8,FALSE),"")</f>
        <v>Vecele Astrīda</v>
      </c>
      <c r="H206" s="10" t="str">
        <f>IFERROR(VLOOKUP(A206,Tabula!$A:$O,9,FALSE),"")</f>
        <v>astrida.vecele@riga.lv</v>
      </c>
      <c r="I206" s="13">
        <f>IF(IFERROR(VLOOKUP($A206,Tabula!$A:$O,10,FALSE),"")=0,"",IFERROR(VLOOKUP($A206,Tabula!$A:$O,10,FALSE),""))</f>
        <v>67181868</v>
      </c>
      <c r="J206" s="27" t="str">
        <f>IF(IFERROR(VLOOKUP($A206,Tabula!$A:$O,11,FALSE),"")=0,"",IFERROR(VLOOKUP($A206,Tabula!$A:$O,11,FALSE),""))</f>
        <v>9.00-18.00 (iepr.pier.)</v>
      </c>
      <c r="K206" s="27" t="str">
        <f>IF(IFERROR(VLOOKUP($A206,Tabula!$A:$O,12,FALSE),"")=0,"",IFERROR(VLOOKUP($A206,Tabula!$A:$O,12,FALSE),""))</f>
        <v>9.00-16.30 (iepr.pier.)</v>
      </c>
      <c r="L206" s="27" t="str">
        <f>IF(IFERROR(VLOOKUP($A206,Tabula!$A:$O,13,FALSE),"")=0,"",IFERROR(VLOOKUP($A206,Tabula!$A:$O,13,FALSE),""))</f>
        <v>9.00-16.30 (iepr.pier.)</v>
      </c>
      <c r="M206" s="27" t="str">
        <f>IF(IFERROR(VLOOKUP($A206,Tabula!$A:$O,14,FALSE),"")=0,"",IFERROR(VLOOKUP($A206,Tabula!$A:$O,14,FALSE),""))</f>
        <v>9.00-16.30 (iepr.pier.)</v>
      </c>
      <c r="N206" s="27" t="str">
        <f>IF(IFERROR(VLOOKUP($A206,Tabula!$A:$O,15,FALSE),"")=0,"",IFERROR(VLOOKUP($A206,Tabula!$A:$O,15,FALSE),""))</f>
        <v>9.00-14.00 (Apkalpo aprūpes mājās pakalpojuma sniedzēja darbiniekus)</v>
      </c>
    </row>
    <row r="207" spans="1:14" s="1" customFormat="1" ht="42" customHeight="1" x14ac:dyDescent="0.3">
      <c r="A207" s="2">
        <v>202</v>
      </c>
      <c r="B207" s="10" t="str">
        <f>IFERROR(VLOOKUP(A207,Tabula!$A:$O,3,FALSE),"")</f>
        <v>Pārdaugavas rajona nodaļas Teritoriālais centrs "Āgenskalns"</v>
      </c>
      <c r="C207" s="10" t="str">
        <f>IFERROR(VLOOKUP(A207,Tabula!$A:$O,4,FALSE),"")</f>
        <v xml:space="preserve">Eduarda Smiļģa iela 46 </v>
      </c>
      <c r="D207" s="13">
        <f>IF(IFERROR(VLOOKUP($A207,Tabula!$A:$O,5,FALSE),"")=0,"",IFERROR(VLOOKUP($A207,Tabula!$A:$O,5,FALSE),""))</f>
        <v>620</v>
      </c>
      <c r="E207" s="10" t="str">
        <f>IFERROR(VLOOKUP(A207,Tabula!$A:$O,6,FALSE),"")</f>
        <v>Sociālais darbinieks darbā ar ģimeni un bērniem</v>
      </c>
      <c r="F207" s="14" t="str">
        <f>IF(IFERROR(VLOOKUP($A207,Tabula!$A:$O,7,FALSE),"")=0,"",IFERROR(VLOOKUP($A207,Tabula!$A:$O,7,FALSE),""))</f>
        <v>Sociālā darba joma</v>
      </c>
      <c r="G207" s="10" t="str">
        <f>IFERROR(VLOOKUP(A207,Tabula!$A:$O,8,FALSE),"")</f>
        <v>Klasa-Glasa Līga</v>
      </c>
      <c r="H207" s="10" t="str">
        <f>IFERROR(VLOOKUP(A207,Tabula!$A:$O,9,FALSE),"")</f>
        <v>liga.klasa-glasa@riga.lv</v>
      </c>
      <c r="I207" s="13">
        <f>IF(IFERROR(VLOOKUP($A207,Tabula!$A:$O,10,FALSE),"")=0,"",IFERROR(VLOOKUP($A207,Tabula!$A:$O,10,FALSE),""))</f>
        <v>67012253</v>
      </c>
      <c r="J207" s="27" t="str">
        <f>IF(IFERROR(VLOOKUP($A207,Tabula!$A:$O,11,FALSE),"")=0,"",IFERROR(VLOOKUP($A207,Tabula!$A:$O,11,FALSE),""))</f>
        <v>13.00-18.00 (rindas kārt.)</v>
      </c>
      <c r="K207" s="27" t="str">
        <f>IF(IFERROR(VLOOKUP($A207,Tabula!$A:$O,12,FALSE),"")=0,"",IFERROR(VLOOKUP($A207,Tabula!$A:$O,12,FALSE),""))</f>
        <v/>
      </c>
      <c r="L207" s="27" t="str">
        <f>IF(IFERROR(VLOOKUP($A207,Tabula!$A:$O,13,FALSE),"")=0,"",IFERROR(VLOOKUP($A207,Tabula!$A:$O,13,FALSE),""))</f>
        <v/>
      </c>
      <c r="M207" s="27" t="str">
        <f>IF(IFERROR(VLOOKUP($A207,Tabula!$A:$O,14,FALSE),"")=0,"",IFERROR(VLOOKUP($A207,Tabula!$A:$O,14,FALSE),""))</f>
        <v>9.00-12.00
13.00-15.00 (rindas kārt.)</v>
      </c>
      <c r="N207" s="27" t="str">
        <f>IF(IFERROR(VLOOKUP($A207,Tabula!$A:$O,15,FALSE),"")=0,"",IFERROR(VLOOKUP($A207,Tabula!$A:$O,15,FALSE),""))</f>
        <v/>
      </c>
    </row>
    <row r="208" spans="1:14" s="1" customFormat="1" ht="42" customHeight="1" x14ac:dyDescent="0.3">
      <c r="A208" s="2">
        <v>203</v>
      </c>
      <c r="B208" s="10" t="str">
        <f>IFERROR(VLOOKUP(A208,Tabula!$A:$O,3,FALSE),"")</f>
        <v>Pārdaugavas rajona nodaļas Teritoriālais centrs "Āgenskalns"</v>
      </c>
      <c r="C208" s="10" t="str">
        <f>IFERROR(VLOOKUP(A208,Tabula!$A:$O,4,FALSE),"")</f>
        <v xml:space="preserve">Eduarda Smiļģa iela 46 </v>
      </c>
      <c r="D208" s="13">
        <f>IF(IFERROR(VLOOKUP($A208,Tabula!$A:$O,5,FALSE),"")=0,"",IFERROR(VLOOKUP($A208,Tabula!$A:$O,5,FALSE),""))</f>
        <v>216</v>
      </c>
      <c r="E208" s="10" t="str">
        <f>IFERROR(VLOOKUP(A208,Tabula!$A:$O,6,FALSE),"")</f>
        <v>Sociālais darbinieks darbā ar ģimeni un bērniem</v>
      </c>
      <c r="F208" s="14" t="str">
        <f>IF(IFERROR(VLOOKUP($A208,Tabula!$A:$O,7,FALSE),"")=0,"",IFERROR(VLOOKUP($A208,Tabula!$A:$O,7,FALSE),""))</f>
        <v>Sociālā darba joma</v>
      </c>
      <c r="G208" s="10" t="str">
        <f>IFERROR(VLOOKUP(A208,Tabula!$A:$O,8,FALSE),"")</f>
        <v>Miķelsone Aija</v>
      </c>
      <c r="H208" s="10" t="str">
        <f>IFERROR(VLOOKUP(A208,Tabula!$A:$O,9,FALSE),"")</f>
        <v>aija.mikelsone@riga.lv</v>
      </c>
      <c r="I208" s="13">
        <f>IF(IFERROR(VLOOKUP($A208,Tabula!$A:$O,10,FALSE),"")=0,"",IFERROR(VLOOKUP($A208,Tabula!$A:$O,10,FALSE),""))</f>
        <v>67012263</v>
      </c>
      <c r="J208" s="27" t="str">
        <f>IF(IFERROR(VLOOKUP($A208,Tabula!$A:$O,11,FALSE),"")=0,"",IFERROR(VLOOKUP($A208,Tabula!$A:$O,11,FALSE),""))</f>
        <v>13.00-18.00 (rindas kārt.)</v>
      </c>
      <c r="K208" s="27" t="str">
        <f>IF(IFERROR(VLOOKUP($A208,Tabula!$A:$O,12,FALSE),"")=0,"",IFERROR(VLOOKUP($A208,Tabula!$A:$O,12,FALSE),""))</f>
        <v/>
      </c>
      <c r="L208" s="27" t="str">
        <f>IF(IFERROR(VLOOKUP($A208,Tabula!$A:$O,13,FALSE),"")=0,"",IFERROR(VLOOKUP($A208,Tabula!$A:$O,13,FALSE),""))</f>
        <v/>
      </c>
      <c r="M208" s="27" t="str">
        <f>IF(IFERROR(VLOOKUP($A208,Tabula!$A:$O,14,FALSE),"")=0,"",IFERROR(VLOOKUP($A208,Tabula!$A:$O,14,FALSE),""))</f>
        <v>9.00-12.00
13.00-15.00 (rindas kārt.)</v>
      </c>
      <c r="N208" s="27" t="str">
        <f>IF(IFERROR(VLOOKUP($A208,Tabula!$A:$O,15,FALSE),"")=0,"",IFERROR(VLOOKUP($A208,Tabula!$A:$O,15,FALSE),""))</f>
        <v/>
      </c>
    </row>
    <row r="209" spans="1:14" s="1" customFormat="1" ht="81.75" customHeight="1" x14ac:dyDescent="0.3">
      <c r="A209" s="2">
        <v>204</v>
      </c>
      <c r="B209" s="10" t="str">
        <f>IFERROR(VLOOKUP(A209,Tabula!$A:$O,3,FALSE),"")</f>
        <v>Pārdaugavas rajona nodaļas Teritoriālais centrs "Āgenskalns"</v>
      </c>
      <c r="C209" s="10" t="str">
        <f>IFERROR(VLOOKUP(A209,Tabula!$A:$O,4,FALSE),"")</f>
        <v xml:space="preserve">Eduarda Smiļģa iela 46 </v>
      </c>
      <c r="D209" s="13">
        <f>IF(IFERROR(VLOOKUP($A209,Tabula!$A:$O,5,FALSE),"")=0,"",IFERROR(VLOOKUP($A209,Tabula!$A:$O,5,FALSE),""))</f>
        <v>614</v>
      </c>
      <c r="E209" s="10" t="str">
        <f>IFERROR(VLOOKUP(A209,Tabula!$A:$O,6,FALSE),"")</f>
        <v>Sociālais darbinieks darbā ar ģimeni un bērniem</v>
      </c>
      <c r="F209" s="14" t="str">
        <f>IF(IFERROR(VLOOKUP($A209,Tabula!$A:$O,7,FALSE),"")=0,"",IFERROR(VLOOKUP($A209,Tabula!$A:$O,7,FALSE),""))</f>
        <v>Sociālā darba joma</v>
      </c>
      <c r="G209" s="10" t="str">
        <f>IFERROR(VLOOKUP(A209,Tabula!$A:$O,8,FALSE),"")</f>
        <v>Sermukša Taiga</v>
      </c>
      <c r="H209" s="10" t="str">
        <f>IFERROR(VLOOKUP(A209,Tabula!$A:$O,9,FALSE),"")</f>
        <v>taiga.sermuksa@riga.lv</v>
      </c>
      <c r="I209" s="13">
        <f>IF(IFERROR(VLOOKUP($A209,Tabula!$A:$O,10,FALSE),"")=0,"",IFERROR(VLOOKUP($A209,Tabula!$A:$O,10,FALSE),""))</f>
        <v>67012264</v>
      </c>
      <c r="J209" s="27" t="str">
        <f>IF(IFERROR(VLOOKUP($A209,Tabula!$A:$O,11,FALSE),"")=0,"",IFERROR(VLOOKUP($A209,Tabula!$A:$O,11,FALSE),""))</f>
        <v>13.00-18.00 (rindas kārt.)</v>
      </c>
      <c r="K209" s="27" t="str">
        <f>IF(IFERROR(VLOOKUP($A209,Tabula!$A:$O,12,FALSE),"")=0,"",IFERROR(VLOOKUP($A209,Tabula!$A:$O,12,FALSE),""))</f>
        <v/>
      </c>
      <c r="L209" s="27" t="str">
        <f>IF(IFERROR(VLOOKUP($A209,Tabula!$A:$O,13,FALSE),"")=0,"",IFERROR(VLOOKUP($A209,Tabula!$A:$O,13,FALSE),""))</f>
        <v/>
      </c>
      <c r="M209" s="27" t="str">
        <f>IF(IFERROR(VLOOKUP($A209,Tabula!$A:$O,14,FALSE),"")=0,"",IFERROR(VLOOKUP($A209,Tabula!$A:$O,14,FALSE),""))</f>
        <v>9.00-12.00
13.00-15.00 (rindas kārt.)</v>
      </c>
      <c r="N209" s="27" t="str">
        <f>IF(IFERROR(VLOOKUP($A209,Tabula!$A:$O,15,FALSE),"")=0,"",IFERROR(VLOOKUP($A209,Tabula!$A:$O,15,FALSE),""))</f>
        <v/>
      </c>
    </row>
    <row r="210" spans="1:14" s="1" customFormat="1" ht="81.75" customHeight="1" x14ac:dyDescent="0.3">
      <c r="A210" s="2">
        <v>205</v>
      </c>
      <c r="B210" s="10" t="str">
        <f>IFERROR(VLOOKUP(A210,Tabula!$A:$O,3,FALSE),"")</f>
        <v>Pārdaugavas rajona nodaļas Teritoriālais centrs "Āgenskalns"</v>
      </c>
      <c r="C210" s="10" t="str">
        <f>IFERROR(VLOOKUP(A210,Tabula!$A:$O,4,FALSE),"")</f>
        <v xml:space="preserve">Eduarda Smiļģa iela 46 </v>
      </c>
      <c r="D210" s="13">
        <f>IF(IFERROR(VLOOKUP($A210,Tabula!$A:$O,5,FALSE),"")=0,"",IFERROR(VLOOKUP($A210,Tabula!$A:$O,5,FALSE),""))</f>
        <v>213</v>
      </c>
      <c r="E210" s="10" t="str">
        <f>IFERROR(VLOOKUP(A210,Tabula!$A:$O,6,FALSE),"")</f>
        <v>Sociālais darbinieks</v>
      </c>
      <c r="F210" s="14" t="str">
        <f>IF(IFERROR(VLOOKUP($A210,Tabula!$A:$O,7,FALSE),"")=0,"",IFERROR(VLOOKUP($A210,Tabula!$A:$O,7,FALSE),""))</f>
        <v>Sociālās pakalpojuma joma</v>
      </c>
      <c r="G210" s="10">
        <f>IFERROR(VLOOKUP(A210,Tabula!$A:$O,8,FALSE),"")</f>
        <v>0</v>
      </c>
      <c r="H210" s="10">
        <f>IFERROR(VLOOKUP(A210,Tabula!$A:$O,9,FALSE),"")</f>
        <v>0</v>
      </c>
      <c r="I210" s="13">
        <f>IF(IFERROR(VLOOKUP($A210,Tabula!$A:$O,10,FALSE),"")=0,"",IFERROR(VLOOKUP($A210,Tabula!$A:$O,10,FALSE),""))</f>
        <v>67012405</v>
      </c>
      <c r="J210" s="27" t="str">
        <f>IF(IFERROR(VLOOKUP($A210,Tabula!$A:$O,11,FALSE),"")=0,"",IFERROR(VLOOKUP($A210,Tabula!$A:$O,11,FALSE),""))</f>
        <v>13.00-18.00 (iepr. pier.)</v>
      </c>
      <c r="K210" s="27" t="str">
        <f>IF(IFERROR(VLOOKUP($A210,Tabula!$A:$O,12,FALSE),"")=0,"",IFERROR(VLOOKUP($A210,Tabula!$A:$O,12,FALSE),""))</f>
        <v>9.00-13.00 (rindas kārt.)</v>
      </c>
      <c r="L210" s="27" t="str">
        <f>IF(IFERROR(VLOOKUP($A210,Tabula!$A:$O,13,FALSE),"")=0,"",IFERROR(VLOOKUP($A210,Tabula!$A:$O,13,FALSE),""))</f>
        <v/>
      </c>
      <c r="M210" s="27" t="str">
        <f>IF(IFERROR(VLOOKUP($A210,Tabula!$A:$O,14,FALSE),"")=0,"",IFERROR(VLOOKUP($A210,Tabula!$A:$O,14,FALSE),""))</f>
        <v>9.00-12.00  13.00-16.00 (iepr.pier.)</v>
      </c>
      <c r="N210" s="27" t="str">
        <f>IF(IFERROR(VLOOKUP($A210,Tabula!$A:$O,15,FALSE),"")=0,"",IFERROR(VLOOKUP($A210,Tabula!$A:$O,15,FALSE),""))</f>
        <v/>
      </c>
    </row>
    <row r="211" spans="1:14" s="1" customFormat="1" ht="81.75" customHeight="1" x14ac:dyDescent="0.3">
      <c r="A211" s="2">
        <v>206</v>
      </c>
      <c r="B211" s="10" t="str">
        <f>IFERROR(VLOOKUP(A211,Tabula!$A:$O,3,FALSE),"")</f>
        <v>Pārdaugavas rajona nodaļas Teritoriālais centrs "Āgenskalns"</v>
      </c>
      <c r="C211" s="10" t="str">
        <f>IFERROR(VLOOKUP(A211,Tabula!$A:$O,4,FALSE),"")</f>
        <v xml:space="preserve">Eduarda Smiļģa iela 46 </v>
      </c>
      <c r="D211" s="13">
        <f>IF(IFERROR(VLOOKUP($A211,Tabula!$A:$O,5,FALSE),"")=0,"",IFERROR(VLOOKUP($A211,Tabula!$A:$O,5,FALSE),""))</f>
        <v>218</v>
      </c>
      <c r="E211" s="10" t="str">
        <f>IFERROR(VLOOKUP(A211,Tabula!$A:$O,6,FALSE),"")</f>
        <v>Sociālais darbinieks</v>
      </c>
      <c r="F211" s="14" t="str">
        <f>IF(IFERROR(VLOOKUP($A211,Tabula!$A:$O,7,FALSE),"")=0,"",IFERROR(VLOOKUP($A211,Tabula!$A:$O,7,FALSE),""))</f>
        <v>Sociālās palīdzības joma</v>
      </c>
      <c r="G211" s="10" t="str">
        <f>IFERROR(VLOOKUP(A211,Tabula!$A:$O,8,FALSE),"")</f>
        <v>Dobele Ilze</v>
      </c>
      <c r="H211" s="10" t="str">
        <f>IFERROR(VLOOKUP(A211,Tabula!$A:$O,9,FALSE),"")</f>
        <v>ilze.dobele@riga.lv</v>
      </c>
      <c r="I211" s="13">
        <f>IF(IFERROR(VLOOKUP($A211,Tabula!$A:$O,10,FALSE),"")=0,"",IFERROR(VLOOKUP($A211,Tabula!$A:$O,10,FALSE),""))</f>
        <v>67012255</v>
      </c>
      <c r="J211" s="27" t="str">
        <f>IF(IFERROR(VLOOKUP($A211,Tabula!$A:$O,11,FALSE),"")=0,"",IFERROR(VLOOKUP($A211,Tabula!$A:$O,11,FALSE),""))</f>
        <v>13.00-18.00 (iepr. pier.)</v>
      </c>
      <c r="K211" s="27" t="str">
        <f>IF(IFERROR(VLOOKUP($A211,Tabula!$A:$O,12,FALSE),"")=0,"",IFERROR(VLOOKUP($A211,Tabula!$A:$O,12,FALSE),""))</f>
        <v>9.00-13.00 (rindas kārt.)</v>
      </c>
      <c r="L211" s="27" t="str">
        <f>IF(IFERROR(VLOOKUP($A211,Tabula!$A:$O,13,FALSE),"")=0,"",IFERROR(VLOOKUP($A211,Tabula!$A:$O,13,FALSE),""))</f>
        <v/>
      </c>
      <c r="M211" s="27" t="str">
        <f>IF(IFERROR(VLOOKUP($A211,Tabula!$A:$O,14,FALSE),"")=0,"",IFERROR(VLOOKUP($A211,Tabula!$A:$O,14,FALSE),""))</f>
        <v>9.00-12.00  13.00-16.00 (iepr.pier.)</v>
      </c>
      <c r="N211" s="27" t="str">
        <f>IF(IFERROR(VLOOKUP($A211,Tabula!$A:$O,15,FALSE),"")=0,"",IFERROR(VLOOKUP($A211,Tabula!$A:$O,15,FALSE),""))</f>
        <v/>
      </c>
    </row>
    <row r="212" spans="1:14" s="1" customFormat="1" ht="81.75" customHeight="1" x14ac:dyDescent="0.3">
      <c r="A212" s="2">
        <v>207</v>
      </c>
      <c r="B212" s="10" t="str">
        <f>IFERROR(VLOOKUP(A212,Tabula!$A:$O,3,FALSE),"")</f>
        <v>Pārdaugavas rajona nodaļas Teritoriālais centrs "Āgenskalns"</v>
      </c>
      <c r="C212" s="10" t="str">
        <f>IFERROR(VLOOKUP(A212,Tabula!$A:$O,4,FALSE),"")</f>
        <v xml:space="preserve">Eduarda Smiļģa iela 46 </v>
      </c>
      <c r="D212" s="13">
        <f>IF(IFERROR(VLOOKUP($A212,Tabula!$A:$O,5,FALSE),"")=0,"",IFERROR(VLOOKUP($A212,Tabula!$A:$O,5,FALSE),""))</f>
        <v>203</v>
      </c>
      <c r="E212" s="10" t="str">
        <f>IFERROR(VLOOKUP(A212,Tabula!$A:$O,6,FALSE),"")</f>
        <v>Referents</v>
      </c>
      <c r="F212" s="14" t="str">
        <f>IF(IFERROR(VLOOKUP($A212,Tabula!$A:$O,7,FALSE),"")=0,"",IFERROR(VLOOKUP($A212,Tabula!$A:$O,7,FALSE),""))</f>
        <v/>
      </c>
      <c r="G212" s="10" t="str">
        <f>IFERROR(VLOOKUP(A212,Tabula!$A:$O,8,FALSE),"")</f>
        <v>Beļeviča Tatjana</v>
      </c>
      <c r="H212" s="10" t="str">
        <f>IFERROR(VLOOKUP(A212,Tabula!$A:$O,9,FALSE),"")</f>
        <v>tatjana.belevica@riga.lv</v>
      </c>
      <c r="I212" s="13">
        <f>IF(IFERROR(VLOOKUP($A212,Tabula!$A:$O,10,FALSE),"")=0,"",IFERROR(VLOOKUP($A212,Tabula!$A:$O,10,FALSE),""))</f>
        <v>67181728</v>
      </c>
      <c r="J212" s="27" t="str">
        <f>IF(IFERROR(VLOOKUP($A212,Tabula!$A:$O,11,FALSE),"")=0,"",IFERROR(VLOOKUP($A212,Tabula!$A:$O,11,FALSE),""))</f>
        <v>9.00-12.00
13.00-18.00</v>
      </c>
      <c r="K212" s="27" t="str">
        <f>IF(IFERROR(VLOOKUP($A212,Tabula!$A:$O,12,FALSE),"")=0,"",IFERROR(VLOOKUP($A212,Tabula!$A:$O,12,FALSE),""))</f>
        <v>9.00-12.00 13.00-17.00</v>
      </c>
      <c r="L212" s="27" t="str">
        <f>IF(IFERROR(VLOOKUP($A212,Tabula!$A:$O,13,FALSE),"")=0,"",IFERROR(VLOOKUP($A212,Tabula!$A:$O,13,FALSE),""))</f>
        <v>9.00-12.00 13.00-17.00</v>
      </c>
      <c r="M212" s="27" t="str">
        <f>IF(IFERROR(VLOOKUP($A212,Tabula!$A:$O,14,FALSE),"")=0,"",IFERROR(VLOOKUP($A212,Tabula!$A:$O,14,FALSE),""))</f>
        <v>9.00-12.00 13.00-17.00</v>
      </c>
      <c r="N212" s="27" t="str">
        <f>IF(IFERROR(VLOOKUP($A212,Tabula!$A:$O,15,FALSE),"")=0,"",IFERROR(VLOOKUP($A212,Tabula!$A:$O,15,FALSE),""))</f>
        <v>9.00-12.00 13.00-16.00</v>
      </c>
    </row>
    <row r="213" spans="1:14" s="1" customFormat="1" ht="81.75" customHeight="1" x14ac:dyDescent="0.3">
      <c r="A213" s="2">
        <v>208</v>
      </c>
      <c r="B213" s="10" t="str">
        <f>IFERROR(VLOOKUP(A213,Tabula!$A:$O,3,FALSE),"")</f>
        <v>Pārdaugavas rajona nodaļas Teritoriālais centrs "Āgenskalns"</v>
      </c>
      <c r="C213" s="10" t="str">
        <f>IFERROR(VLOOKUP(A213,Tabula!$A:$O,4,FALSE),"")</f>
        <v xml:space="preserve">Eduarda Smiļģa iela 46 </v>
      </c>
      <c r="D213" s="13">
        <f>IF(IFERROR(VLOOKUP($A213,Tabula!$A:$O,5,FALSE),"")=0,"",IFERROR(VLOOKUP($A213,Tabula!$A:$O,5,FALSE),""))</f>
        <v>203</v>
      </c>
      <c r="E213" s="10" t="str">
        <f>IFERROR(VLOOKUP(A213,Tabula!$A:$O,6,FALSE),"")</f>
        <v>Klientu apkalpošanas speciālists dzīvesvietas apstākļu novērtēšanai klientu dzīvesvietās</v>
      </c>
      <c r="F213" s="14" t="str">
        <f>IF(IFERROR(VLOOKUP($A213,Tabula!$A:$O,7,FALSE),"")=0,"",IFERROR(VLOOKUP($A213,Tabula!$A:$O,7,FALSE),""))</f>
        <v>Sociālā darba joma</v>
      </c>
      <c r="G213" s="10" t="str">
        <f>IFERROR(VLOOKUP(A213,Tabula!$A:$O,8,FALSE),"")</f>
        <v>Kasatkina Tamāra</v>
      </c>
      <c r="H213" s="10" t="str">
        <f>IFERROR(VLOOKUP(A213,Tabula!$A:$O,9,FALSE),"")</f>
        <v>tamara.kasatkina@riga.lv</v>
      </c>
      <c r="I213" s="13">
        <f>IF(IFERROR(VLOOKUP($A213,Tabula!$A:$O,10,FALSE),"")=0,"",IFERROR(VLOOKUP($A213,Tabula!$A:$O,10,FALSE),""))</f>
        <v>67105859</v>
      </c>
      <c r="J213" s="27" t="str">
        <f>IF(IFERROR(VLOOKUP($A213,Tabula!$A:$O,11,FALSE),"")=0,"",IFERROR(VLOOKUP($A213,Tabula!$A:$O,11,FALSE),""))</f>
        <v>13.00-18.00</v>
      </c>
      <c r="K213" s="27" t="str">
        <f>IF(IFERROR(VLOOKUP($A213,Tabula!$A:$O,12,FALSE),"")=0,"",IFERROR(VLOOKUP($A213,Tabula!$A:$O,12,FALSE),""))</f>
        <v/>
      </c>
      <c r="L213" s="27" t="str">
        <f>IF(IFERROR(VLOOKUP($A213,Tabula!$A:$O,13,FALSE),"")=0,"",IFERROR(VLOOKUP($A213,Tabula!$A:$O,13,FALSE),""))</f>
        <v/>
      </c>
      <c r="M213" s="27" t="str">
        <f>IF(IFERROR(VLOOKUP($A213,Tabula!$A:$O,14,FALSE),"")=0,"",IFERROR(VLOOKUP($A213,Tabula!$A:$O,14,FALSE),""))</f>
        <v>9.00-12.00 13.00-15.00</v>
      </c>
      <c r="N213" s="27" t="str">
        <f>IF(IFERROR(VLOOKUP($A213,Tabula!$A:$O,15,FALSE),"")=0,"",IFERROR(VLOOKUP($A213,Tabula!$A:$O,15,FALSE),""))</f>
        <v/>
      </c>
    </row>
    <row r="214" spans="1:14" s="1" customFormat="1" ht="81.75" customHeight="1" x14ac:dyDescent="0.3">
      <c r="A214" s="2">
        <v>209</v>
      </c>
      <c r="B214" s="10" t="str">
        <f>IFERROR(VLOOKUP(A214,Tabula!$A:$O,3,FALSE),"")</f>
        <v>Pārdaugavas rajona nodaļas Teritoriālais centrs "Āgenskalns"</v>
      </c>
      <c r="C214" s="10" t="str">
        <f>IFERROR(VLOOKUP(A214,Tabula!$A:$O,4,FALSE),"")</f>
        <v xml:space="preserve">Eduarda Smiļģa iela 46 </v>
      </c>
      <c r="D214" s="13">
        <f>IF(IFERROR(VLOOKUP($A214,Tabula!$A:$O,5,FALSE),"")=0,"",IFERROR(VLOOKUP($A214,Tabula!$A:$O,5,FALSE),""))</f>
        <v>620</v>
      </c>
      <c r="E214" s="10" t="str">
        <f>IFERROR(VLOOKUP(A214,Tabula!$A:$O,6,FALSE),"")</f>
        <v>Klientu apkalpošanas speciālists</v>
      </c>
      <c r="F214" s="14" t="str">
        <f>IF(IFERROR(VLOOKUP($A214,Tabula!$A:$O,7,FALSE),"")=0,"",IFERROR(VLOOKUP($A214,Tabula!$A:$O,7,FALSE),""))</f>
        <v>Sociālā darba joma</v>
      </c>
      <c r="G214" s="10" t="str">
        <f>IFERROR(VLOOKUP(A214,Tabula!$A:$O,8,FALSE),"")</f>
        <v>Lubgāne Lilita</v>
      </c>
      <c r="H214" s="10" t="str">
        <f>IFERROR(VLOOKUP(A214,Tabula!$A:$O,9,FALSE),"")</f>
        <v>ligita.lubgane@riga.lv</v>
      </c>
      <c r="I214" s="13">
        <f>IF(IFERROR(VLOOKUP($A214,Tabula!$A:$O,10,FALSE),"")=0,"",IFERROR(VLOOKUP($A214,Tabula!$A:$O,10,FALSE),""))</f>
        <v>67105777</v>
      </c>
      <c r="J214" s="27" t="str">
        <f>IF(IFERROR(VLOOKUP($A214,Tabula!$A:$O,11,FALSE),"")=0,"",IFERROR(VLOOKUP($A214,Tabula!$A:$O,11,FALSE),""))</f>
        <v/>
      </c>
      <c r="K214" s="27" t="str">
        <f>IF(IFERROR(VLOOKUP($A214,Tabula!$A:$O,12,FALSE),"")=0,"",IFERROR(VLOOKUP($A214,Tabula!$A:$O,12,FALSE),""))</f>
        <v/>
      </c>
      <c r="L214" s="27" t="str">
        <f>IF(IFERROR(VLOOKUP($A214,Tabula!$A:$O,13,FALSE),"")=0,"",IFERROR(VLOOKUP($A214,Tabula!$A:$O,13,FALSE),""))</f>
        <v/>
      </c>
      <c r="M214" s="27" t="str">
        <f>IF(IFERROR(VLOOKUP($A214,Tabula!$A:$O,14,FALSE),"")=0,"",IFERROR(VLOOKUP($A214,Tabula!$A:$O,14,FALSE),""))</f>
        <v/>
      </c>
      <c r="N214" s="27" t="str">
        <f>IF(IFERROR(VLOOKUP($A214,Tabula!$A:$O,15,FALSE),"")=0,"",IFERROR(VLOOKUP($A214,Tabula!$A:$O,15,FALSE),""))</f>
        <v/>
      </c>
    </row>
    <row r="215" spans="1:14" s="1" customFormat="1" ht="81.75" customHeight="1" x14ac:dyDescent="0.3">
      <c r="A215" s="2">
        <v>210</v>
      </c>
      <c r="B215" s="10" t="str">
        <f>IFERROR(VLOOKUP(A215,Tabula!$A:$O,3,FALSE),"")</f>
        <v>Pārdaugavas rajona nodaļas Teritoriālais centrs "Āgenskalns"</v>
      </c>
      <c r="C215" s="10" t="str">
        <f>IFERROR(VLOOKUP(A215,Tabula!$A:$O,4,FALSE),"")</f>
        <v xml:space="preserve">Eduarda Smiļģa iela 46 </v>
      </c>
      <c r="D215" s="13">
        <f>IF(IFERROR(VLOOKUP($A215,Tabula!$A:$O,5,FALSE),"")=0,"",IFERROR(VLOOKUP($A215,Tabula!$A:$O,5,FALSE),""))</f>
        <v>614</v>
      </c>
      <c r="E215" s="10" t="str">
        <f>IFERROR(VLOOKUP(A215,Tabula!$A:$O,6,FALSE),"")</f>
        <v>Klientu apkalpošanas speciālists</v>
      </c>
      <c r="F215" s="14" t="str">
        <f>IF(IFERROR(VLOOKUP($A215,Tabula!$A:$O,7,FALSE),"")=0,"",IFERROR(VLOOKUP($A215,Tabula!$A:$O,7,FALSE),""))</f>
        <v>Sociālā darba joma</v>
      </c>
      <c r="G215" s="10">
        <f>IFERROR(VLOOKUP(A215,Tabula!$A:$O,8,FALSE),"")</f>
        <v>0</v>
      </c>
      <c r="H215" s="10">
        <f>IFERROR(VLOOKUP(A215,Tabula!$A:$O,9,FALSE),"")</f>
        <v>0</v>
      </c>
      <c r="I215" s="13" t="str">
        <f>IF(IFERROR(VLOOKUP($A215,Tabula!$A:$O,10,FALSE),"")=0,"",IFERROR(VLOOKUP($A215,Tabula!$A:$O,10,FALSE),""))</f>
        <v/>
      </c>
      <c r="J215" s="27" t="str">
        <f>IF(IFERROR(VLOOKUP($A215,Tabula!$A:$O,11,FALSE),"")=0,"",IFERROR(VLOOKUP($A215,Tabula!$A:$O,11,FALSE),""))</f>
        <v/>
      </c>
      <c r="K215" s="27" t="str">
        <f>IF(IFERROR(VLOOKUP($A215,Tabula!$A:$O,12,FALSE),"")=0,"",IFERROR(VLOOKUP($A215,Tabula!$A:$O,12,FALSE),""))</f>
        <v/>
      </c>
      <c r="L215" s="27" t="str">
        <f>IF(IFERROR(VLOOKUP($A215,Tabula!$A:$O,13,FALSE),"")=0,"",IFERROR(VLOOKUP($A215,Tabula!$A:$O,13,FALSE),""))</f>
        <v/>
      </c>
      <c r="M215" s="27" t="str">
        <f>IF(IFERROR(VLOOKUP($A215,Tabula!$A:$O,14,FALSE),"")=0,"",IFERROR(VLOOKUP($A215,Tabula!$A:$O,14,FALSE),""))</f>
        <v/>
      </c>
      <c r="N215" s="27" t="str">
        <f>IF(IFERROR(VLOOKUP($A215,Tabula!$A:$O,15,FALSE),"")=0,"",IFERROR(VLOOKUP($A215,Tabula!$A:$O,15,FALSE),""))</f>
        <v/>
      </c>
    </row>
    <row r="216" spans="1:14" s="1" customFormat="1" ht="81.75" customHeight="1" x14ac:dyDescent="0.3">
      <c r="A216" s="2">
        <v>211</v>
      </c>
      <c r="B216" s="10" t="str">
        <f>IFERROR(VLOOKUP(A216,Tabula!$A:$O,3,FALSE),"")</f>
        <v>Pārdaugavas rajona nodaļas Teritoriālais centrs "Āgenskalns"</v>
      </c>
      <c r="C216" s="10" t="str">
        <f>IFERROR(VLOOKUP(A216,Tabula!$A:$O,4,FALSE),"")</f>
        <v xml:space="preserve">Eduarda Smiļģa iela 46 </v>
      </c>
      <c r="D216" s="13">
        <f>IF(IFERROR(VLOOKUP($A216,Tabula!$A:$O,5,FALSE),"")=0,"",IFERROR(VLOOKUP($A216,Tabula!$A:$O,5,FALSE),""))</f>
        <v>215</v>
      </c>
      <c r="E216" s="10" t="str">
        <f>IFERROR(VLOOKUP(A216,Tabula!$A:$O,6,FALSE),"")</f>
        <v>Informators</v>
      </c>
      <c r="F216" s="14" t="str">
        <f>IF(IFERROR(VLOOKUP($A216,Tabula!$A:$O,7,FALSE),"")=0,"",IFERROR(VLOOKUP($A216,Tabula!$A:$O,7,FALSE),""))</f>
        <v/>
      </c>
      <c r="G216" s="10" t="str">
        <f>IFERROR(VLOOKUP(A216,Tabula!$A:$O,8,FALSE),"")</f>
        <v>Lutovinova Renāta</v>
      </c>
      <c r="H216" s="10" t="str">
        <f>IFERROR(VLOOKUP(A216,Tabula!$A:$O,9,FALSE),"")</f>
        <v>renata.lutovinova@riga.lv</v>
      </c>
      <c r="I216" s="13" t="str">
        <f>IF(IFERROR(VLOOKUP($A216,Tabula!$A:$O,10,FALSE),"")=0,"",IFERROR(VLOOKUP($A216,Tabula!$A:$O,10,FALSE),""))</f>
        <v/>
      </c>
      <c r="J216" s="27" t="str">
        <f>IF(IFERROR(VLOOKUP($A216,Tabula!$A:$O,11,FALSE),"")=0,"",IFERROR(VLOOKUP($A216,Tabula!$A:$O,11,FALSE),""))</f>
        <v/>
      </c>
      <c r="K216" s="27" t="str">
        <f>IF(IFERROR(VLOOKUP($A216,Tabula!$A:$O,12,FALSE),"")=0,"",IFERROR(VLOOKUP($A216,Tabula!$A:$O,12,FALSE),""))</f>
        <v/>
      </c>
      <c r="L216" s="27" t="str">
        <f>IF(IFERROR(VLOOKUP($A216,Tabula!$A:$O,13,FALSE),"")=0,"",IFERROR(VLOOKUP($A216,Tabula!$A:$O,13,FALSE),""))</f>
        <v/>
      </c>
      <c r="M216" s="27" t="str">
        <f>IF(IFERROR(VLOOKUP($A216,Tabula!$A:$O,14,FALSE),"")=0,"",IFERROR(VLOOKUP($A216,Tabula!$A:$O,14,FALSE),""))</f>
        <v/>
      </c>
      <c r="N216" s="27" t="str">
        <f>IF(IFERROR(VLOOKUP($A216,Tabula!$A:$O,15,FALSE),"")=0,"",IFERROR(VLOOKUP($A216,Tabula!$A:$O,15,FALSE),""))</f>
        <v/>
      </c>
    </row>
    <row r="217" spans="1:14" s="1" customFormat="1" ht="81.75" customHeight="1" x14ac:dyDescent="0.3">
      <c r="A217" s="2">
        <v>212</v>
      </c>
      <c r="B217" s="10" t="str">
        <f>IFERROR(VLOOKUP(A217,Tabula!$A:$O,3,FALSE),"")</f>
        <v>Pārdaugavas rajona nodaļas Teritoriālais centrs "Āgenskalns"</v>
      </c>
      <c r="C217" s="10" t="str">
        <f>IFERROR(VLOOKUP(A217,Tabula!$A:$O,4,FALSE),"")</f>
        <v xml:space="preserve">Eduarda Smiļģa iela 46 </v>
      </c>
      <c r="D217" s="13">
        <f>IF(IFERROR(VLOOKUP($A217,Tabula!$A:$O,5,FALSE),"")=0,"",IFERROR(VLOOKUP($A217,Tabula!$A:$O,5,FALSE),""))</f>
        <v>415</v>
      </c>
      <c r="E217" s="10" t="str">
        <f>IFERROR(VLOOKUP(A217,Tabula!$A:$O,6,FALSE),"")</f>
        <v>Ergoterapeits</v>
      </c>
      <c r="F217" s="14" t="str">
        <f>IF(IFERROR(VLOOKUP($A217,Tabula!$A:$O,7,FALSE),"")=0,"",IFERROR(VLOOKUP($A217,Tabula!$A:$O,7,FALSE),""))</f>
        <v/>
      </c>
      <c r="G217" s="10">
        <f>IFERROR(VLOOKUP(A217,Tabula!$A:$O,8,FALSE),"")</f>
        <v>0</v>
      </c>
      <c r="H217" s="10">
        <f>IFERROR(VLOOKUP(A217,Tabula!$A:$O,9,FALSE),"")</f>
        <v>0</v>
      </c>
      <c r="I217" s="13">
        <f>IF(IFERROR(VLOOKUP($A217,Tabula!$A:$O,10,FALSE),"")=0,"",IFERROR(VLOOKUP($A217,Tabula!$A:$O,10,FALSE),""))</f>
        <v>67012332</v>
      </c>
      <c r="J217" s="27" t="str">
        <f>IF(IFERROR(VLOOKUP($A217,Tabula!$A:$O,11,FALSE),"")=0,"",IFERROR(VLOOKUP($A217,Tabula!$A:$O,11,FALSE),""))</f>
        <v>13.00-18.00 (rindas kārt.)</v>
      </c>
      <c r="K217" s="27" t="str">
        <f>IF(IFERROR(VLOOKUP($A217,Tabula!$A:$O,12,FALSE),"")=0,"",IFERROR(VLOOKUP($A217,Tabula!$A:$O,12,FALSE),""))</f>
        <v/>
      </c>
      <c r="L217" s="27" t="str">
        <f>IF(IFERROR(VLOOKUP($A217,Tabula!$A:$O,13,FALSE),"")=0,"",IFERROR(VLOOKUP($A217,Tabula!$A:$O,13,FALSE),""))</f>
        <v/>
      </c>
      <c r="M217" s="27" t="str">
        <f>IF(IFERROR(VLOOKUP($A217,Tabula!$A:$O,14,FALSE),"")=0,"",IFERROR(VLOOKUP($A217,Tabula!$A:$O,14,FALSE),""))</f>
        <v>9.00-12.00
13.00-15.00 (rindas kārt.)</v>
      </c>
      <c r="N217" s="27" t="str">
        <f>IF(IFERROR(VLOOKUP($A217,Tabula!$A:$O,15,FALSE),"")=0,"",IFERROR(VLOOKUP($A217,Tabula!$A:$O,15,FALSE),""))</f>
        <v/>
      </c>
    </row>
    <row r="218" spans="1:14" s="1" customFormat="1" ht="81.75" customHeight="1" x14ac:dyDescent="0.3">
      <c r="A218" s="2">
        <v>213</v>
      </c>
      <c r="B218" s="10" t="str">
        <f>IFERROR(VLOOKUP(A218,Tabula!$A:$O,3,FALSE),"")</f>
        <v>Pārdaugavas rajona nodaļas Teritoriālais centrs "Āgenskalns"</v>
      </c>
      <c r="C218" s="10" t="str">
        <f>IFERROR(VLOOKUP(A218,Tabula!$A:$O,4,FALSE),"")</f>
        <v xml:space="preserve">Eduarda Smiļģa iela 46 </v>
      </c>
      <c r="D218" s="13">
        <f>IF(IFERROR(VLOOKUP($A218,Tabula!$A:$O,5,FALSE),"")=0,"",IFERROR(VLOOKUP($A218,Tabula!$A:$O,5,FALSE),""))</f>
        <v>605</v>
      </c>
      <c r="E218" s="10" t="str">
        <f>IFERROR(VLOOKUP(A218,Tabula!$A:$O,6,FALSE),"")</f>
        <v xml:space="preserve"> Vecākais sociālais darbinieks</v>
      </c>
      <c r="F218" s="14" t="str">
        <f>IF(IFERROR(VLOOKUP($A218,Tabula!$A:$O,7,FALSE),"")=0,"",IFERROR(VLOOKUP($A218,Tabula!$A:$O,7,FALSE),""))</f>
        <v>Sociālā darba joma</v>
      </c>
      <c r="G218" s="10" t="str">
        <f>IFERROR(VLOOKUP(A218,Tabula!$A:$O,8,FALSE),"")</f>
        <v>Pūķe Jana</v>
      </c>
      <c r="H218" s="10" t="str">
        <f>IFERROR(VLOOKUP(A218,Tabula!$A:$O,9,FALSE),"")</f>
        <v>Jana.Puke@riga.lv</v>
      </c>
      <c r="I218" s="13">
        <f>IF(IFERROR(VLOOKUP($A218,Tabula!$A:$O,10,FALSE),"")=0,"",IFERROR(VLOOKUP($A218,Tabula!$A:$O,10,FALSE),""))</f>
        <v>67012272</v>
      </c>
      <c r="J218" s="27" t="str">
        <f>IF(IFERROR(VLOOKUP($A218,Tabula!$A:$O,11,FALSE),"")=0,"",IFERROR(VLOOKUP($A218,Tabula!$A:$O,11,FALSE),""))</f>
        <v>13.00-18.00 (rindas kārt.)</v>
      </c>
      <c r="K218" s="27" t="str">
        <f>IF(IFERROR(VLOOKUP($A218,Tabula!$A:$O,12,FALSE),"")=0,"",IFERROR(VLOOKUP($A218,Tabula!$A:$O,12,FALSE),""))</f>
        <v/>
      </c>
      <c r="L218" s="27" t="str">
        <f>IF(IFERROR(VLOOKUP($A218,Tabula!$A:$O,13,FALSE),"")=0,"",IFERROR(VLOOKUP($A218,Tabula!$A:$O,13,FALSE),""))</f>
        <v/>
      </c>
      <c r="M218" s="27" t="str">
        <f>IF(IFERROR(VLOOKUP($A218,Tabula!$A:$O,14,FALSE),"")=0,"",IFERROR(VLOOKUP($A218,Tabula!$A:$O,14,FALSE),""))</f>
        <v>9.00-12.00
13.00-15.00 (rindas kārt.)</v>
      </c>
      <c r="N218" s="27" t="str">
        <f>IF(IFERROR(VLOOKUP($A218,Tabula!$A:$O,15,FALSE),"")=0,"",IFERROR(VLOOKUP($A218,Tabula!$A:$O,15,FALSE),""))</f>
        <v/>
      </c>
    </row>
    <row r="219" spans="1:14" s="1" customFormat="1" ht="81.75" customHeight="1" x14ac:dyDescent="0.3">
      <c r="A219" s="2">
        <v>214</v>
      </c>
      <c r="B219" s="10" t="str">
        <f>IFERROR(VLOOKUP(A219,Tabula!$A:$O,3,FALSE),"")</f>
        <v>Pārdaugavas rajona nodaļas Teritoriālais centrs "Āgenskalns"</v>
      </c>
      <c r="C219" s="10" t="str">
        <f>IFERROR(VLOOKUP(A219,Tabula!$A:$O,4,FALSE),"")</f>
        <v xml:space="preserve">Eduarda Smiļģa iela 46 </v>
      </c>
      <c r="D219" s="13">
        <f>IF(IFERROR(VLOOKUP($A219,Tabula!$A:$O,5,FALSE),"")=0,"",IFERROR(VLOOKUP($A219,Tabula!$A:$O,5,FALSE),""))</f>
        <v>613</v>
      </c>
      <c r="E219" s="10" t="str">
        <f>IFERROR(VLOOKUP(A219,Tabula!$A:$O,6,FALSE),"")</f>
        <v xml:space="preserve"> Sociālais darbinieks darbā ar ģimeni un bērniem</v>
      </c>
      <c r="F219" s="14" t="str">
        <f>IF(IFERROR(VLOOKUP($A219,Tabula!$A:$O,7,FALSE),"")=0,"",IFERROR(VLOOKUP($A219,Tabula!$A:$O,7,FALSE),""))</f>
        <v>Sociālā darba joma</v>
      </c>
      <c r="G219" s="10" t="str">
        <f>IFERROR(VLOOKUP(A219,Tabula!$A:$O,8,FALSE),"")</f>
        <v>Anspoka Ramune</v>
      </c>
      <c r="H219" s="10" t="str">
        <f>IFERROR(VLOOKUP(A219,Tabula!$A:$O,9,FALSE),"")</f>
        <v>ramune.anspoka@riga.lv</v>
      </c>
      <c r="I219" s="13">
        <f>IF(IFERROR(VLOOKUP($A219,Tabula!$A:$O,10,FALSE),"")=0,"",IFERROR(VLOOKUP($A219,Tabula!$A:$O,10,FALSE),""))</f>
        <v>67012328</v>
      </c>
      <c r="J219" s="27" t="str">
        <f>IF(IFERROR(VLOOKUP($A219,Tabula!$A:$O,11,FALSE),"")=0,"",IFERROR(VLOOKUP($A219,Tabula!$A:$O,11,FALSE),""))</f>
        <v>13.00-18.00 (rindas kārt.)</v>
      </c>
      <c r="K219" s="27" t="str">
        <f>IF(IFERROR(VLOOKUP($A219,Tabula!$A:$O,12,FALSE),"")=0,"",IFERROR(VLOOKUP($A219,Tabula!$A:$O,12,FALSE),""))</f>
        <v/>
      </c>
      <c r="L219" s="27" t="str">
        <f>IF(IFERROR(VLOOKUP($A219,Tabula!$A:$O,13,FALSE),"")=0,"",IFERROR(VLOOKUP($A219,Tabula!$A:$O,13,FALSE),""))</f>
        <v/>
      </c>
      <c r="M219" s="27" t="str">
        <f>IF(IFERROR(VLOOKUP($A219,Tabula!$A:$O,14,FALSE),"")=0,"",IFERROR(VLOOKUP($A219,Tabula!$A:$O,14,FALSE),""))</f>
        <v>9.00-12.00
13.00-15.00 (rindas kārt.)</v>
      </c>
      <c r="N219" s="27" t="str">
        <f>IF(IFERROR(VLOOKUP($A219,Tabula!$A:$O,15,FALSE),"")=0,"",IFERROR(VLOOKUP($A219,Tabula!$A:$O,15,FALSE),""))</f>
        <v/>
      </c>
    </row>
    <row r="220" spans="1:14" s="1" customFormat="1" ht="81.75" customHeight="1" x14ac:dyDescent="0.3">
      <c r="A220" s="2">
        <v>215</v>
      </c>
      <c r="B220" s="10" t="str">
        <f>IFERROR(VLOOKUP(A220,Tabula!$A:$O,3,FALSE),"")</f>
        <v>Pārdaugavas rajona nodaļas Teritoriālais centrs "Āgenskalns"</v>
      </c>
      <c r="C220" s="10" t="str">
        <f>IFERROR(VLOOKUP(A220,Tabula!$A:$O,4,FALSE),"")</f>
        <v xml:space="preserve">Eduarda Smiļģa iela 46 </v>
      </c>
      <c r="D220" s="13">
        <f>IF(IFERROR(VLOOKUP($A220,Tabula!$A:$O,5,FALSE),"")=0,"",IFERROR(VLOOKUP($A220,Tabula!$A:$O,5,FALSE),""))</f>
        <v>612</v>
      </c>
      <c r="E220" s="10" t="str">
        <f>IFERROR(VLOOKUP(A220,Tabula!$A:$O,6,FALSE),"")</f>
        <v xml:space="preserve"> Sociālais darbinieks darbā ar ģimeni un bērniem</v>
      </c>
      <c r="F220" s="14" t="str">
        <f>IF(IFERROR(VLOOKUP($A220,Tabula!$A:$O,7,FALSE),"")=0,"",IFERROR(VLOOKUP($A220,Tabula!$A:$O,7,FALSE),""))</f>
        <v>Sociālā darba joma</v>
      </c>
      <c r="G220" s="10" t="str">
        <f>IFERROR(VLOOKUP(A220,Tabula!$A:$O,8,FALSE),"")</f>
        <v>Bojarčika Marina</v>
      </c>
      <c r="H220" s="10" t="str">
        <f>IFERROR(VLOOKUP(A220,Tabula!$A:$O,9,FALSE),"")</f>
        <v>marina.bojarcika@riga.lv</v>
      </c>
      <c r="I220" s="13">
        <f>IF(IFERROR(VLOOKUP($A220,Tabula!$A:$O,10,FALSE),"")=0,"",IFERROR(VLOOKUP($A220,Tabula!$A:$O,10,FALSE),""))</f>
        <v>67181815</v>
      </c>
      <c r="J220" s="27" t="str">
        <f>IF(IFERROR(VLOOKUP($A220,Tabula!$A:$O,11,FALSE),"")=0,"",IFERROR(VLOOKUP($A220,Tabula!$A:$O,11,FALSE),""))</f>
        <v>13.00-18.00 (rindas kārt.)</v>
      </c>
      <c r="K220" s="27" t="str">
        <f>IF(IFERROR(VLOOKUP($A220,Tabula!$A:$O,12,FALSE),"")=0,"",IFERROR(VLOOKUP($A220,Tabula!$A:$O,12,FALSE),""))</f>
        <v/>
      </c>
      <c r="L220" s="27" t="str">
        <f>IF(IFERROR(VLOOKUP($A220,Tabula!$A:$O,13,FALSE),"")=0,"",IFERROR(VLOOKUP($A220,Tabula!$A:$O,13,FALSE),""))</f>
        <v/>
      </c>
      <c r="M220" s="27" t="str">
        <f>IF(IFERROR(VLOOKUP($A220,Tabula!$A:$O,14,FALSE),"")=0,"",IFERROR(VLOOKUP($A220,Tabula!$A:$O,14,FALSE),""))</f>
        <v>9.00-12.00
13.00-15.00 (rindas kārt.)</v>
      </c>
      <c r="N220" s="27" t="str">
        <f>IF(IFERROR(VLOOKUP($A220,Tabula!$A:$O,15,FALSE),"")=0,"",IFERROR(VLOOKUP($A220,Tabula!$A:$O,15,FALSE),""))</f>
        <v/>
      </c>
    </row>
    <row r="221" spans="1:14" s="1" customFormat="1" ht="81.75" customHeight="1" x14ac:dyDescent="0.3">
      <c r="A221" s="2">
        <v>216</v>
      </c>
      <c r="B221" s="10" t="str">
        <f>IFERROR(VLOOKUP(A221,Tabula!$A:$O,3,FALSE),"")</f>
        <v>Pārdaugavas rajona nodaļas Teritoriālais centrs "Āgenskalns"</v>
      </c>
      <c r="C221" s="10" t="str">
        <f>IFERROR(VLOOKUP(A221,Tabula!$A:$O,4,FALSE),"")</f>
        <v xml:space="preserve">Eduarda Smiļģa iela 46 </v>
      </c>
      <c r="D221" s="13">
        <f>IF(IFERROR(VLOOKUP($A221,Tabula!$A:$O,5,FALSE),"")=0,"",IFERROR(VLOOKUP($A221,Tabula!$A:$O,5,FALSE),""))</f>
        <v>614</v>
      </c>
      <c r="E221" s="10" t="str">
        <f>IFERROR(VLOOKUP(A221,Tabula!$A:$O,6,FALSE),"")</f>
        <v xml:space="preserve"> Sociālais darbinieks darbā ar ģimeni un bērniem</v>
      </c>
      <c r="F221" s="14" t="str">
        <f>IF(IFERROR(VLOOKUP($A221,Tabula!$A:$O,7,FALSE),"")=0,"",IFERROR(VLOOKUP($A221,Tabula!$A:$O,7,FALSE),""))</f>
        <v>Sociālā darba joma</v>
      </c>
      <c r="G221" s="10" t="str">
        <f>IFERROR(VLOOKUP(A221,Tabula!$A:$O,8,FALSE),"")</f>
        <v>Brokāne Aija</v>
      </c>
      <c r="H221" s="10" t="str">
        <f>IFERROR(VLOOKUP(A221,Tabula!$A:$O,9,FALSE),"")</f>
        <v>Aija.Brokane@riga.lv</v>
      </c>
      <c r="I221" s="13">
        <f>IF(IFERROR(VLOOKUP($A221,Tabula!$A:$O,10,FALSE),"")=0,"",IFERROR(VLOOKUP($A221,Tabula!$A:$O,10,FALSE),""))</f>
        <v>67012258</v>
      </c>
      <c r="J221" s="27" t="str">
        <f>IF(IFERROR(VLOOKUP($A221,Tabula!$A:$O,11,FALSE),"")=0,"",IFERROR(VLOOKUP($A221,Tabula!$A:$O,11,FALSE),""))</f>
        <v>13.00-18.00 (rindas kārt.)</v>
      </c>
      <c r="K221" s="27" t="str">
        <f>IF(IFERROR(VLOOKUP($A221,Tabula!$A:$O,12,FALSE),"")=0,"",IFERROR(VLOOKUP($A221,Tabula!$A:$O,12,FALSE),""))</f>
        <v/>
      </c>
      <c r="L221" s="27" t="str">
        <f>IF(IFERROR(VLOOKUP($A221,Tabula!$A:$O,13,FALSE),"")=0,"",IFERROR(VLOOKUP($A221,Tabula!$A:$O,13,FALSE),""))</f>
        <v/>
      </c>
      <c r="M221" s="27" t="str">
        <f>IF(IFERROR(VLOOKUP($A221,Tabula!$A:$O,14,FALSE),"")=0,"",IFERROR(VLOOKUP($A221,Tabula!$A:$O,14,FALSE),""))</f>
        <v>9.00-12.00
13.00-15.00 (rindas kārt.)</v>
      </c>
      <c r="N221" s="27" t="str">
        <f>IF(IFERROR(VLOOKUP($A221,Tabula!$A:$O,15,FALSE),"")=0,"",IFERROR(VLOOKUP($A221,Tabula!$A:$O,15,FALSE),""))</f>
        <v/>
      </c>
    </row>
    <row r="222" spans="1:14" s="1" customFormat="1" ht="81.75" customHeight="1" x14ac:dyDescent="0.3">
      <c r="A222" s="2">
        <v>217</v>
      </c>
      <c r="B222" s="10" t="str">
        <f>IFERROR(VLOOKUP(A222,Tabula!$A:$O,3,FALSE),"")</f>
        <v>Pārdaugavas rajona nodaļas Teritoriālais centrs "Āgenskalns"</v>
      </c>
      <c r="C222" s="10" t="str">
        <f>IFERROR(VLOOKUP(A222,Tabula!$A:$O,4,FALSE),"")</f>
        <v xml:space="preserve">Eduarda Smiļģa iela 46 </v>
      </c>
      <c r="D222" s="13">
        <f>IF(IFERROR(VLOOKUP($A222,Tabula!$A:$O,5,FALSE),"")=0,"",IFERROR(VLOOKUP($A222,Tabula!$A:$O,5,FALSE),""))</f>
        <v>613</v>
      </c>
      <c r="E222" s="10" t="str">
        <f>IFERROR(VLOOKUP(A222,Tabula!$A:$O,6,FALSE),"")</f>
        <v xml:space="preserve"> Sociālais darbinieks darbā ar ģimeni un bērniem</v>
      </c>
      <c r="F222" s="14" t="str">
        <f>IF(IFERROR(VLOOKUP($A222,Tabula!$A:$O,7,FALSE),"")=0,"",IFERROR(VLOOKUP($A222,Tabula!$A:$O,7,FALSE),""))</f>
        <v>Sociālā darba joma</v>
      </c>
      <c r="G222" s="10" t="str">
        <f>IFERROR(VLOOKUP(A222,Tabula!$A:$O,8,FALSE),"")</f>
        <v>Dišlere Kristīne</v>
      </c>
      <c r="H222" s="10" t="str">
        <f>IFERROR(VLOOKUP(A222,Tabula!$A:$O,9,FALSE),"")</f>
        <v>kristine.dislere@riga.lv</v>
      </c>
      <c r="I222" s="13">
        <f>IF(IFERROR(VLOOKUP($A222,Tabula!$A:$O,10,FALSE),"")=0,"",IFERROR(VLOOKUP($A222,Tabula!$A:$O,10,FALSE),""))</f>
        <v>67012289</v>
      </c>
      <c r="J222" s="27" t="str">
        <f>IF(IFERROR(VLOOKUP($A222,Tabula!$A:$O,11,FALSE),"")=0,"",IFERROR(VLOOKUP($A222,Tabula!$A:$O,11,FALSE),""))</f>
        <v>13.00-18.00 (rindas kārt.)</v>
      </c>
      <c r="K222" s="27" t="str">
        <f>IF(IFERROR(VLOOKUP($A222,Tabula!$A:$O,12,FALSE),"")=0,"",IFERROR(VLOOKUP($A222,Tabula!$A:$O,12,FALSE),""))</f>
        <v/>
      </c>
      <c r="L222" s="27" t="str">
        <f>IF(IFERROR(VLOOKUP($A222,Tabula!$A:$O,13,FALSE),"")=0,"",IFERROR(VLOOKUP($A222,Tabula!$A:$O,13,FALSE),""))</f>
        <v/>
      </c>
      <c r="M222" s="27" t="str">
        <f>IF(IFERROR(VLOOKUP($A222,Tabula!$A:$O,14,FALSE),"")=0,"",IFERROR(VLOOKUP($A222,Tabula!$A:$O,14,FALSE),""))</f>
        <v>9.00-12.00
13.00-15.00 (rindas kārt.)</v>
      </c>
      <c r="N222" s="27" t="str">
        <f>IF(IFERROR(VLOOKUP($A222,Tabula!$A:$O,15,FALSE),"")=0,"",IFERROR(VLOOKUP($A222,Tabula!$A:$O,15,FALSE),""))</f>
        <v/>
      </c>
    </row>
    <row r="223" spans="1:14" s="1" customFormat="1" ht="42" customHeight="1" x14ac:dyDescent="0.3">
      <c r="A223" s="2">
        <v>218</v>
      </c>
      <c r="B223" s="10" t="str">
        <f>IFERROR(VLOOKUP(A223,Tabula!$A:$O,3,FALSE),"")</f>
        <v>Pārdaugavas rajona nodaļas Teritoriālais centrs "Āgenskalns"</v>
      </c>
      <c r="C223" s="10" t="str">
        <f>IFERROR(VLOOKUP(A223,Tabula!$A:$O,4,FALSE),"")</f>
        <v xml:space="preserve">Eduarda Smiļģa iela 46 </v>
      </c>
      <c r="D223" s="13">
        <f>IF(IFERROR(VLOOKUP($A223,Tabula!$A:$O,5,FALSE),"")=0,"",IFERROR(VLOOKUP($A223,Tabula!$A:$O,5,FALSE),""))</f>
        <v>608</v>
      </c>
      <c r="E223" s="10" t="str">
        <f>IFERROR(VLOOKUP(A223,Tabula!$A:$O,6,FALSE),"")</f>
        <v xml:space="preserve"> Sociālais darbinieks darbā ar ģimeni un bērniem</v>
      </c>
      <c r="F223" s="14" t="str">
        <f>IF(IFERROR(VLOOKUP($A223,Tabula!$A:$O,7,FALSE),"")=0,"",IFERROR(VLOOKUP($A223,Tabula!$A:$O,7,FALSE),""))</f>
        <v>Sociālā darba joma</v>
      </c>
      <c r="G223" s="10" t="str">
        <f>IFERROR(VLOOKUP(A223,Tabula!$A:$O,8,FALSE),"")</f>
        <v>Laizāne Sabīne</v>
      </c>
      <c r="H223" s="10" t="str">
        <f>IFERROR(VLOOKUP(A223,Tabula!$A:$O,9,FALSE),"")</f>
        <v>sabine.laizane@riga.lv</v>
      </c>
      <c r="I223" s="13">
        <f>IF(IFERROR(VLOOKUP($A223,Tabula!$A:$O,10,FALSE),"")=0,"",IFERROR(VLOOKUP($A223,Tabula!$A:$O,10,FALSE),""))</f>
        <v>67181173</v>
      </c>
      <c r="J223" s="27" t="str">
        <f>IF(IFERROR(VLOOKUP($A223,Tabula!$A:$O,11,FALSE),"")=0,"",IFERROR(VLOOKUP($A223,Tabula!$A:$O,11,FALSE),""))</f>
        <v>13.00-18.00 (rindas kārt.)</v>
      </c>
      <c r="K223" s="27" t="str">
        <f>IF(IFERROR(VLOOKUP($A223,Tabula!$A:$O,12,FALSE),"")=0,"",IFERROR(VLOOKUP($A223,Tabula!$A:$O,12,FALSE),""))</f>
        <v/>
      </c>
      <c r="L223" s="27" t="str">
        <f>IF(IFERROR(VLOOKUP($A223,Tabula!$A:$O,13,FALSE),"")=0,"",IFERROR(VLOOKUP($A223,Tabula!$A:$O,13,FALSE),""))</f>
        <v/>
      </c>
      <c r="M223" s="27" t="str">
        <f>IF(IFERROR(VLOOKUP($A223,Tabula!$A:$O,14,FALSE),"")=0,"",IFERROR(VLOOKUP($A223,Tabula!$A:$O,14,FALSE),""))</f>
        <v>9.00-12.00
13.00-15.00 (rindas kārt.)</v>
      </c>
      <c r="N223" s="27" t="str">
        <f>IF(IFERROR(VLOOKUP($A223,Tabula!$A:$O,15,FALSE),"")=0,"",IFERROR(VLOOKUP($A223,Tabula!$A:$O,15,FALSE),""))</f>
        <v/>
      </c>
    </row>
    <row r="224" spans="1:14" s="1" customFormat="1" ht="42" customHeight="1" x14ac:dyDescent="0.3">
      <c r="A224" s="2">
        <v>219</v>
      </c>
      <c r="B224" s="10" t="str">
        <f>IFERROR(VLOOKUP(A224,Tabula!$A:$O,3,FALSE),"")</f>
        <v>Pārdaugavas rajona nodaļas Teritoriālais centrs "Āgenskalns"</v>
      </c>
      <c r="C224" s="10" t="str">
        <f>IFERROR(VLOOKUP(A224,Tabula!$A:$O,4,FALSE),"")</f>
        <v xml:space="preserve">Eduarda Smiļģa iela 46 </v>
      </c>
      <c r="D224" s="13">
        <f>IF(IFERROR(VLOOKUP($A224,Tabula!$A:$O,5,FALSE),"")=0,"",IFERROR(VLOOKUP($A224,Tabula!$A:$O,5,FALSE),""))</f>
        <v>606</v>
      </c>
      <c r="E224" s="10" t="str">
        <f>IFERROR(VLOOKUP(A224,Tabula!$A:$O,6,FALSE),"")</f>
        <v xml:space="preserve"> Sociālais darbinieks darbā ar ģimeni un bērniem</v>
      </c>
      <c r="F224" s="14" t="str">
        <f>IF(IFERROR(VLOOKUP($A224,Tabula!$A:$O,7,FALSE),"")=0,"",IFERROR(VLOOKUP($A224,Tabula!$A:$O,7,FALSE),""))</f>
        <v>Sociālā darba joma</v>
      </c>
      <c r="G224" s="10" t="str">
        <f>IFERROR(VLOOKUP(A224,Tabula!$A:$O,8,FALSE),"")</f>
        <v xml:space="preserve">Ozoliņa Iveta </v>
      </c>
      <c r="H224" s="10" t="str">
        <f>IFERROR(VLOOKUP(A224,Tabula!$A:$O,9,FALSE),"")</f>
        <v>iveta.ozolina@riga.lv</v>
      </c>
      <c r="I224" s="13">
        <f>IF(IFERROR(VLOOKUP($A224,Tabula!$A:$O,10,FALSE),"")=0,"",IFERROR(VLOOKUP($A224,Tabula!$A:$O,10,FALSE),""))</f>
        <v>67012996</v>
      </c>
      <c r="J224" s="27" t="str">
        <f>IF(IFERROR(VLOOKUP($A224,Tabula!$A:$O,11,FALSE),"")=0,"",IFERROR(VLOOKUP($A224,Tabula!$A:$O,11,FALSE),""))</f>
        <v>13.00-18.00 (rindas kārt.)</v>
      </c>
      <c r="K224" s="27" t="str">
        <f>IF(IFERROR(VLOOKUP($A224,Tabula!$A:$O,12,FALSE),"")=0,"",IFERROR(VLOOKUP($A224,Tabula!$A:$O,12,FALSE),""))</f>
        <v/>
      </c>
      <c r="L224" s="27" t="str">
        <f>IF(IFERROR(VLOOKUP($A224,Tabula!$A:$O,13,FALSE),"")=0,"",IFERROR(VLOOKUP($A224,Tabula!$A:$O,13,FALSE),""))</f>
        <v/>
      </c>
      <c r="M224" s="27" t="str">
        <f>IF(IFERROR(VLOOKUP($A224,Tabula!$A:$O,14,FALSE),"")=0,"",IFERROR(VLOOKUP($A224,Tabula!$A:$O,14,FALSE),""))</f>
        <v>9.00-12.00
13.00-15.00 (rindas kārt.)</v>
      </c>
      <c r="N224" s="27" t="str">
        <f>IF(IFERROR(VLOOKUP($A224,Tabula!$A:$O,15,FALSE),"")=0,"",IFERROR(VLOOKUP($A224,Tabula!$A:$O,15,FALSE),""))</f>
        <v/>
      </c>
    </row>
    <row r="225" spans="1:14" s="1" customFormat="1" ht="42" customHeight="1" x14ac:dyDescent="0.3">
      <c r="A225" s="2">
        <v>220</v>
      </c>
      <c r="B225" s="10" t="str">
        <f>IFERROR(VLOOKUP(A225,Tabula!$A:$O,3,FALSE),"")</f>
        <v>Pārdaugavas rajona nodaļas Teritoriālais centrs "Āgenskalns"</v>
      </c>
      <c r="C225" s="10" t="str">
        <f>IFERROR(VLOOKUP(A225,Tabula!$A:$O,4,FALSE),"")</f>
        <v xml:space="preserve">Eduarda Smiļģa iela 46 </v>
      </c>
      <c r="D225" s="13">
        <f>IF(IFERROR(VLOOKUP($A225,Tabula!$A:$O,5,FALSE),"")=0,"",IFERROR(VLOOKUP($A225,Tabula!$A:$O,5,FALSE),""))</f>
        <v>608</v>
      </c>
      <c r="E225" s="10" t="str">
        <f>IFERROR(VLOOKUP(A225,Tabula!$A:$O,6,FALSE),"")</f>
        <v xml:space="preserve"> Sociālais darbinieks darbā ar ģimeni un bērniem</v>
      </c>
      <c r="F225" s="14" t="str">
        <f>IF(IFERROR(VLOOKUP($A225,Tabula!$A:$O,7,FALSE),"")=0,"",IFERROR(VLOOKUP($A225,Tabula!$A:$O,7,FALSE),""))</f>
        <v>Sociālā darba joma</v>
      </c>
      <c r="G225" s="10" t="str">
        <f>IFERROR(VLOOKUP(A225,Tabula!$A:$O,8,FALSE),"")</f>
        <v>Troicka Ina</v>
      </c>
      <c r="H225" s="10" t="str">
        <f>IFERROR(VLOOKUP(A225,Tabula!$A:$O,9,FALSE),"")</f>
        <v>ina.troicka@riga.lv</v>
      </c>
      <c r="I225" s="13">
        <f>IF(IFERROR(VLOOKUP($A225,Tabula!$A:$O,10,FALSE),"")=0,"",IFERROR(VLOOKUP($A225,Tabula!$A:$O,10,FALSE),""))</f>
        <v>67105778</v>
      </c>
      <c r="J225" s="27" t="str">
        <f>IF(IFERROR(VLOOKUP($A225,Tabula!$A:$O,11,FALSE),"")=0,"",IFERROR(VLOOKUP($A225,Tabula!$A:$O,11,FALSE),""))</f>
        <v>13.00-18.00 (rindas kārt.)</v>
      </c>
      <c r="K225" s="27" t="str">
        <f>IF(IFERROR(VLOOKUP($A225,Tabula!$A:$O,12,FALSE),"")=0,"",IFERROR(VLOOKUP($A225,Tabula!$A:$O,12,FALSE),""))</f>
        <v/>
      </c>
      <c r="L225" s="27" t="str">
        <f>IF(IFERROR(VLOOKUP($A225,Tabula!$A:$O,13,FALSE),"")=0,"",IFERROR(VLOOKUP($A225,Tabula!$A:$O,13,FALSE),""))</f>
        <v/>
      </c>
      <c r="M225" s="27" t="str">
        <f>IF(IFERROR(VLOOKUP($A225,Tabula!$A:$O,14,FALSE),"")=0,"",IFERROR(VLOOKUP($A225,Tabula!$A:$O,14,FALSE),""))</f>
        <v>9.00-12.00
13.00-15.00 (rindas kārt.)</v>
      </c>
      <c r="N225" s="27" t="str">
        <f>IF(IFERROR(VLOOKUP($A225,Tabula!$A:$O,15,FALSE),"")=0,"",IFERROR(VLOOKUP($A225,Tabula!$A:$O,15,FALSE),""))</f>
        <v/>
      </c>
    </row>
    <row r="226" spans="1:14" s="1" customFormat="1" ht="42" customHeight="1" x14ac:dyDescent="0.3">
      <c r="A226" s="2">
        <v>221</v>
      </c>
      <c r="B226" s="10" t="str">
        <f>IFERROR(VLOOKUP(A226,Tabula!$A:$O,3,FALSE),"")</f>
        <v>Pārdaugavas rajona nodaļas Teritoriālais centrs "Āgenskalns"</v>
      </c>
      <c r="C226" s="10" t="str">
        <f>IFERROR(VLOOKUP(A226,Tabula!$A:$O,4,FALSE),"")</f>
        <v xml:space="preserve">Eduarda Smiļģa iela 46 </v>
      </c>
      <c r="D226" s="13">
        <f>IF(IFERROR(VLOOKUP($A226,Tabula!$A:$O,5,FALSE),"")=0,"",IFERROR(VLOOKUP($A226,Tabula!$A:$O,5,FALSE),""))</f>
        <v>607</v>
      </c>
      <c r="E226" s="10" t="str">
        <f>IFERROR(VLOOKUP(A226,Tabula!$A:$O,6,FALSE),"")</f>
        <v xml:space="preserve"> Sociālais darbinieks darbā ar ģimeni un bērniem</v>
      </c>
      <c r="F226" s="14" t="str">
        <f>IF(IFERROR(VLOOKUP($A226,Tabula!$A:$O,7,FALSE),"")=0,"",IFERROR(VLOOKUP($A226,Tabula!$A:$O,7,FALSE),""))</f>
        <v>Sociālā darba joma</v>
      </c>
      <c r="G226" s="10">
        <f>IFERROR(VLOOKUP(A226,Tabula!$A:$O,8,FALSE),"")</f>
        <v>0</v>
      </c>
      <c r="H226" s="10">
        <f>IFERROR(VLOOKUP(A226,Tabula!$A:$O,9,FALSE),"")</f>
        <v>0</v>
      </c>
      <c r="I226" s="13">
        <f>IF(IFERROR(VLOOKUP($A226,Tabula!$A:$O,10,FALSE),"")=0,"",IFERROR(VLOOKUP($A226,Tabula!$A:$O,10,FALSE),""))</f>
        <v>67012345</v>
      </c>
      <c r="J226" s="27" t="str">
        <f>IF(IFERROR(VLOOKUP($A226,Tabula!$A:$O,11,FALSE),"")=0,"",IFERROR(VLOOKUP($A226,Tabula!$A:$O,11,FALSE),""))</f>
        <v>13.00-18.00 (rindas kārt.)</v>
      </c>
      <c r="K226" s="27" t="str">
        <f>IF(IFERROR(VLOOKUP($A226,Tabula!$A:$O,12,FALSE),"")=0,"",IFERROR(VLOOKUP($A226,Tabula!$A:$O,12,FALSE),""))</f>
        <v/>
      </c>
      <c r="L226" s="27" t="str">
        <f>IF(IFERROR(VLOOKUP($A226,Tabula!$A:$O,13,FALSE),"")=0,"",IFERROR(VLOOKUP($A226,Tabula!$A:$O,13,FALSE),""))</f>
        <v/>
      </c>
      <c r="M226" s="27" t="str">
        <f>IF(IFERROR(VLOOKUP($A226,Tabula!$A:$O,14,FALSE),"")=0,"",IFERROR(VLOOKUP($A226,Tabula!$A:$O,14,FALSE),""))</f>
        <v>9.00-12.00
13.00-15.00 (rindas kārt.)</v>
      </c>
      <c r="N226" s="27" t="str">
        <f>IF(IFERROR(VLOOKUP($A226,Tabula!$A:$O,15,FALSE),"")=0,"",IFERROR(VLOOKUP($A226,Tabula!$A:$O,15,FALSE),""))</f>
        <v/>
      </c>
    </row>
    <row r="227" spans="1:14" s="1" customFormat="1" ht="42" customHeight="1" x14ac:dyDescent="0.3">
      <c r="A227" s="2">
        <v>222</v>
      </c>
      <c r="B227" s="10" t="str">
        <f>IFERROR(VLOOKUP(A227,Tabula!$A:$O,3,FALSE),"")</f>
        <v>Pārdaugavas rajona nodaļas Teritoriālais centrs "Āgenskalns"</v>
      </c>
      <c r="C227" s="10" t="str">
        <f>IFERROR(VLOOKUP(A227,Tabula!$A:$O,4,FALSE),"")</f>
        <v xml:space="preserve">Eduarda Smiļģa iela 46 </v>
      </c>
      <c r="D227" s="13">
        <f>IF(IFERROR(VLOOKUP($A227,Tabula!$A:$O,5,FALSE),"")=0,"",IFERROR(VLOOKUP($A227,Tabula!$A:$O,5,FALSE),""))</f>
        <v>208</v>
      </c>
      <c r="E227" s="10" t="str">
        <f>IFERROR(VLOOKUP(A227,Tabula!$A:$O,6,FALSE),"")</f>
        <v xml:space="preserve">  Vecākais sociālais darbinieks</v>
      </c>
      <c r="F227" s="14" t="str">
        <f>IF(IFERROR(VLOOKUP($A227,Tabula!$A:$O,7,FALSE),"")=0,"",IFERROR(VLOOKUP($A227,Tabula!$A:$O,7,FALSE),""))</f>
        <v>Sociālā pakalpojuma joma</v>
      </c>
      <c r="G227" s="10" t="str">
        <f>IFERROR(VLOOKUP(A227,Tabula!$A:$O,8,FALSE),"")</f>
        <v>Bole Iveta</v>
      </c>
      <c r="H227" s="10" t="str">
        <f>IFERROR(VLOOKUP(A227,Tabula!$A:$O,9,FALSE),"")</f>
        <v>Iveta.Bole@riga.lv</v>
      </c>
      <c r="I227" s="13">
        <f>IF(IFERROR(VLOOKUP($A227,Tabula!$A:$O,10,FALSE),"")=0,"",IFERROR(VLOOKUP($A227,Tabula!$A:$O,10,FALSE),""))</f>
        <v>67181690</v>
      </c>
      <c r="J227" s="27" t="str">
        <f>IF(IFERROR(VLOOKUP($A227,Tabula!$A:$O,11,FALSE),"")=0,"",IFERROR(VLOOKUP($A227,Tabula!$A:$O,11,FALSE),""))</f>
        <v>13.00-18.00 (rindas kārt.)</v>
      </c>
      <c r="K227" s="27" t="str">
        <f>IF(IFERROR(VLOOKUP($A227,Tabula!$A:$O,12,FALSE),"")=0,"",IFERROR(VLOOKUP($A227,Tabula!$A:$O,12,FALSE),""))</f>
        <v/>
      </c>
      <c r="L227" s="27" t="str">
        <f>IF(IFERROR(VLOOKUP($A227,Tabula!$A:$O,13,FALSE),"")=0,"",IFERROR(VLOOKUP($A227,Tabula!$A:$O,13,FALSE),""))</f>
        <v/>
      </c>
      <c r="M227" s="27" t="str">
        <f>IF(IFERROR(VLOOKUP($A227,Tabula!$A:$O,14,FALSE),"")=0,"",IFERROR(VLOOKUP($A227,Tabula!$A:$O,14,FALSE),""))</f>
        <v>9.00-12.00
13.00-15.00 (rindas kārt.)</v>
      </c>
      <c r="N227" s="27" t="str">
        <f>IF(IFERROR(VLOOKUP($A227,Tabula!$A:$O,15,FALSE),"")=0,"",IFERROR(VLOOKUP($A227,Tabula!$A:$O,15,FALSE),""))</f>
        <v/>
      </c>
    </row>
    <row r="228" spans="1:14" s="1" customFormat="1" ht="42" customHeight="1" x14ac:dyDescent="0.3">
      <c r="A228" s="2">
        <v>223</v>
      </c>
      <c r="B228" s="10" t="str">
        <f>IFERROR(VLOOKUP(A228,Tabula!$A:$O,3,FALSE),"")</f>
        <v>Pārdaugavas rajona nodaļas Teritoriālais centrs "Āgenskalns"</v>
      </c>
      <c r="C228" s="10" t="str">
        <f>IFERROR(VLOOKUP(A228,Tabula!$A:$O,4,FALSE),"")</f>
        <v xml:space="preserve">Eduarda Smiļģa iela 46 </v>
      </c>
      <c r="D228" s="13" t="str">
        <f>IF(IFERROR(VLOOKUP($A228,Tabula!$A:$O,5,FALSE),"")=0,"",IFERROR(VLOOKUP($A228,Tabula!$A:$O,5,FALSE),""))</f>
        <v>212b</v>
      </c>
      <c r="E228" s="10" t="str">
        <f>IFERROR(VLOOKUP(A228,Tabula!$A:$O,6,FALSE),"")</f>
        <v xml:space="preserve">  Sociālais darbinieks</v>
      </c>
      <c r="F228" s="14" t="str">
        <f>IF(IFERROR(VLOOKUP($A228,Tabula!$A:$O,7,FALSE),"")=0,"",IFERROR(VLOOKUP($A228,Tabula!$A:$O,7,FALSE),""))</f>
        <v>Sociālā pakalpojuma joma</v>
      </c>
      <c r="G228" s="10" t="str">
        <f>IFERROR(VLOOKUP(A228,Tabula!$A:$O,8,FALSE),"")</f>
        <v>Kalniņa Inese</v>
      </c>
      <c r="H228" s="10" t="str">
        <f>IFERROR(VLOOKUP(A228,Tabula!$A:$O,9,FALSE),"")</f>
        <v>ikalnina54@riga.lv</v>
      </c>
      <c r="I228" s="13">
        <f>IF(IFERROR(VLOOKUP($A228,Tabula!$A:$O,10,FALSE),"")=0,"",IFERROR(VLOOKUP($A228,Tabula!$A:$O,10,FALSE),""))</f>
        <v>67037391</v>
      </c>
      <c r="J228" s="27" t="str">
        <f>IF(IFERROR(VLOOKUP($A228,Tabula!$A:$O,11,FALSE),"")=0,"",IFERROR(VLOOKUP($A228,Tabula!$A:$O,11,FALSE),""))</f>
        <v>13.00-18.00 (iepr. pier.)</v>
      </c>
      <c r="K228" s="27" t="str">
        <f>IF(IFERROR(VLOOKUP($A228,Tabula!$A:$O,12,FALSE),"")=0,"",IFERROR(VLOOKUP($A228,Tabula!$A:$O,12,FALSE),""))</f>
        <v>9.00-13.00 (rindas kārt.)</v>
      </c>
      <c r="L228" s="27" t="str">
        <f>IF(IFERROR(VLOOKUP($A228,Tabula!$A:$O,13,FALSE),"")=0,"",IFERROR(VLOOKUP($A228,Tabula!$A:$O,13,FALSE),""))</f>
        <v/>
      </c>
      <c r="M228" s="27" t="str">
        <f>IF(IFERROR(VLOOKUP($A228,Tabula!$A:$O,14,FALSE),"")=0,"",IFERROR(VLOOKUP($A228,Tabula!$A:$O,14,FALSE),""))</f>
        <v>9.00-12.00  13.00-16.00 (iepr.pier.)</v>
      </c>
      <c r="N228" s="27" t="str">
        <f>IF(IFERROR(VLOOKUP($A228,Tabula!$A:$O,15,FALSE),"")=0,"",IFERROR(VLOOKUP($A228,Tabula!$A:$O,15,FALSE),""))</f>
        <v/>
      </c>
    </row>
    <row r="229" spans="1:14" s="1" customFormat="1" ht="42" customHeight="1" x14ac:dyDescent="0.3">
      <c r="A229" s="2">
        <v>224</v>
      </c>
      <c r="B229" s="10" t="str">
        <f>IFERROR(VLOOKUP(A229,Tabula!$A:$O,3,FALSE),"")</f>
        <v>Pārdaugavas rajona nodaļas Teritoriālais centrs "Āgenskalns"</v>
      </c>
      <c r="C229" s="10" t="str">
        <f>IFERROR(VLOOKUP(A229,Tabula!$A:$O,4,FALSE),"")</f>
        <v xml:space="preserve">Eduarda Smiļģa iela 46 </v>
      </c>
      <c r="D229" s="13" t="str">
        <f>IF(IFERROR(VLOOKUP($A229,Tabula!$A:$O,5,FALSE),"")=0,"",IFERROR(VLOOKUP($A229,Tabula!$A:$O,5,FALSE),""))</f>
        <v>212a</v>
      </c>
      <c r="E229" s="10" t="str">
        <f>IFERROR(VLOOKUP(A229,Tabula!$A:$O,6,FALSE),"")</f>
        <v xml:space="preserve">  Sociālais darbinieks</v>
      </c>
      <c r="F229" s="14" t="str">
        <f>IF(IFERROR(VLOOKUP($A229,Tabula!$A:$O,7,FALSE),"")=0,"",IFERROR(VLOOKUP($A229,Tabula!$A:$O,7,FALSE),""))</f>
        <v>Sociālā pakalpojuma joma</v>
      </c>
      <c r="G229" s="10" t="str">
        <f>IFERROR(VLOOKUP(A229,Tabula!$A:$O,8,FALSE),"")</f>
        <v>Višņevska Lolita</v>
      </c>
      <c r="H229" s="10" t="str">
        <f>IFERROR(VLOOKUP(A229,Tabula!$A:$O,9,FALSE),"")</f>
        <v>Lolita.Visnevska@riga.lv</v>
      </c>
      <c r="I229" s="13">
        <f>IF(IFERROR(VLOOKUP($A229,Tabula!$A:$O,10,FALSE),"")=0,"",IFERROR(VLOOKUP($A229,Tabula!$A:$O,10,FALSE),""))</f>
        <v>67012318</v>
      </c>
      <c r="J229" s="27" t="str">
        <f>IF(IFERROR(VLOOKUP($A229,Tabula!$A:$O,11,FALSE),"")=0,"",IFERROR(VLOOKUP($A229,Tabula!$A:$O,11,FALSE),""))</f>
        <v>13.00-18.00 (iepr. pier.)</v>
      </c>
      <c r="K229" s="27" t="str">
        <f>IF(IFERROR(VLOOKUP($A229,Tabula!$A:$O,12,FALSE),"")=0,"",IFERROR(VLOOKUP($A229,Tabula!$A:$O,12,FALSE),""))</f>
        <v>9.00-13.00 (rindas kārt.)</v>
      </c>
      <c r="L229" s="27" t="str">
        <f>IF(IFERROR(VLOOKUP($A229,Tabula!$A:$O,13,FALSE),"")=0,"",IFERROR(VLOOKUP($A229,Tabula!$A:$O,13,FALSE),""))</f>
        <v/>
      </c>
      <c r="M229" s="27" t="str">
        <f>IF(IFERROR(VLOOKUP($A229,Tabula!$A:$O,14,FALSE),"")=0,"",IFERROR(VLOOKUP($A229,Tabula!$A:$O,14,FALSE),""))</f>
        <v>9.00-12.00  13.00-16.00 (iepr.pier.)</v>
      </c>
      <c r="N229" s="27" t="str">
        <f>IF(IFERROR(VLOOKUP($A229,Tabula!$A:$O,15,FALSE),"")=0,"",IFERROR(VLOOKUP($A229,Tabula!$A:$O,15,FALSE),""))</f>
        <v/>
      </c>
    </row>
    <row r="230" spans="1:14" s="1" customFormat="1" ht="62.25" customHeight="1" x14ac:dyDescent="0.3">
      <c r="A230" s="2">
        <v>225</v>
      </c>
      <c r="B230" s="10" t="str">
        <f>IFERROR(VLOOKUP(A230,Tabula!$A:$O,3,FALSE),"")</f>
        <v>Pārdaugavas rajona nodaļas Teritoriālais centrs "Āgenskalns"</v>
      </c>
      <c r="C230" s="10" t="str">
        <f>IFERROR(VLOOKUP(A230,Tabula!$A:$O,4,FALSE),"")</f>
        <v xml:space="preserve">Eduarda Smiļģa iela 46 </v>
      </c>
      <c r="D230" s="13">
        <f>IF(IFERROR(VLOOKUP($A230,Tabula!$A:$O,5,FALSE),"")=0,"",IFERROR(VLOOKUP($A230,Tabula!$A:$O,5,FALSE),""))</f>
        <v>213</v>
      </c>
      <c r="E230" s="10" t="str">
        <f>IFERROR(VLOOKUP(A230,Tabula!$A:$O,6,FALSE),"")</f>
        <v xml:space="preserve">  Sociālais darbinieks</v>
      </c>
      <c r="F230" s="14" t="str">
        <f>IF(IFERROR(VLOOKUP($A230,Tabula!$A:$O,7,FALSE),"")=0,"",IFERROR(VLOOKUP($A230,Tabula!$A:$O,7,FALSE),""))</f>
        <v>Sociālā pakalpojuma joma</v>
      </c>
      <c r="G230" s="10">
        <f>IFERROR(VLOOKUP(A230,Tabula!$A:$O,8,FALSE),"")</f>
        <v>0</v>
      </c>
      <c r="H230" s="10">
        <f>IFERROR(VLOOKUP(A230,Tabula!$A:$O,9,FALSE),"")</f>
        <v>0</v>
      </c>
      <c r="I230" s="13">
        <f>IF(IFERROR(VLOOKUP($A230,Tabula!$A:$O,10,FALSE),"")=0,"",IFERROR(VLOOKUP($A230,Tabula!$A:$O,10,FALSE),""))</f>
        <v>67012261</v>
      </c>
      <c r="J230" s="27" t="str">
        <f>IF(IFERROR(VLOOKUP($A230,Tabula!$A:$O,11,FALSE),"")=0,"",IFERROR(VLOOKUP($A230,Tabula!$A:$O,11,FALSE),""))</f>
        <v>13.00-18.00 (iepr. pier.)</v>
      </c>
      <c r="K230" s="27" t="str">
        <f>IF(IFERROR(VLOOKUP($A230,Tabula!$A:$O,12,FALSE),"")=0,"",IFERROR(VLOOKUP($A230,Tabula!$A:$O,12,FALSE),""))</f>
        <v>9.00-13.00 (rindas kārt.)</v>
      </c>
      <c r="L230" s="27" t="str">
        <f>IF(IFERROR(VLOOKUP($A230,Tabula!$A:$O,13,FALSE),"")=0,"",IFERROR(VLOOKUP($A230,Tabula!$A:$O,13,FALSE),""))</f>
        <v/>
      </c>
      <c r="M230" s="27" t="str">
        <f>IF(IFERROR(VLOOKUP($A230,Tabula!$A:$O,14,FALSE),"")=0,"",IFERROR(VLOOKUP($A230,Tabula!$A:$O,14,FALSE),""))</f>
        <v>9.00-12.00  13.00-16.00 (iepr.pier.)</v>
      </c>
      <c r="N230" s="27" t="str">
        <f>IF(IFERROR(VLOOKUP($A230,Tabula!$A:$O,15,FALSE),"")=0,"",IFERROR(VLOOKUP($A230,Tabula!$A:$O,15,FALSE),""))</f>
        <v/>
      </c>
    </row>
    <row r="231" spans="1:14" s="1" customFormat="1" ht="42" customHeight="1" x14ac:dyDescent="0.3">
      <c r="A231" s="2">
        <v>226</v>
      </c>
      <c r="B231" s="10" t="str">
        <f>IFERROR(VLOOKUP(A231,Tabula!$A:$O,3,FALSE),"")</f>
        <v>Pārdaugavas rajona nodaļas Teritoriālais centrs "Āgenskalns"</v>
      </c>
      <c r="C231" s="10" t="str">
        <f>IFERROR(VLOOKUP(A231,Tabula!$A:$O,4,FALSE),"")</f>
        <v xml:space="preserve">Eduarda Smiļģa iela 46 </v>
      </c>
      <c r="D231" s="13">
        <f>IF(IFERROR(VLOOKUP($A231,Tabula!$A:$O,5,FALSE),"")=0,"",IFERROR(VLOOKUP($A231,Tabula!$A:$O,5,FALSE),""))</f>
        <v>211</v>
      </c>
      <c r="E231" s="10" t="str">
        <f>IFERROR(VLOOKUP(A231,Tabula!$A:$O,6,FALSE),"")</f>
        <v xml:space="preserve">   Sociālais darbinieks</v>
      </c>
      <c r="F231" s="14" t="str">
        <f>IF(IFERROR(VLOOKUP($A231,Tabula!$A:$O,7,FALSE),"")=0,"",IFERROR(VLOOKUP($A231,Tabula!$A:$O,7,FALSE),""))</f>
        <v>Sociālās palīdzības joma</v>
      </c>
      <c r="G231" s="10" t="str">
        <f>IFERROR(VLOOKUP(A231,Tabula!$A:$O,8,FALSE),"")</f>
        <v>Zunde Dita</v>
      </c>
      <c r="H231" s="10" t="str">
        <f>IFERROR(VLOOKUP(A231,Tabula!$A:$O,9,FALSE),"")</f>
        <v>Dita.Zunde@riga.lv</v>
      </c>
      <c r="I231" s="13">
        <f>IF(IFERROR(VLOOKUP($A231,Tabula!$A:$O,10,FALSE),"")=0,"",IFERROR(VLOOKUP($A231,Tabula!$A:$O,10,FALSE),""))</f>
        <v>67012270</v>
      </c>
      <c r="J231" s="27" t="str">
        <f>IF(IFERROR(VLOOKUP($A231,Tabula!$A:$O,11,FALSE),"")=0,"",IFERROR(VLOOKUP($A231,Tabula!$A:$O,11,FALSE),""))</f>
        <v>13.00-18.00 (iepr. pier.)</v>
      </c>
      <c r="K231" s="27" t="str">
        <f>IF(IFERROR(VLOOKUP($A231,Tabula!$A:$O,12,FALSE),"")=0,"",IFERROR(VLOOKUP($A231,Tabula!$A:$O,12,FALSE),""))</f>
        <v>9.00-13.00 (rindas kārt.)</v>
      </c>
      <c r="L231" s="27" t="str">
        <f>IF(IFERROR(VLOOKUP($A231,Tabula!$A:$O,13,FALSE),"")=0,"",IFERROR(VLOOKUP($A231,Tabula!$A:$O,13,FALSE),""))</f>
        <v/>
      </c>
      <c r="M231" s="27" t="str">
        <f>IF(IFERROR(VLOOKUP($A231,Tabula!$A:$O,14,FALSE),"")=0,"",IFERROR(VLOOKUP($A231,Tabula!$A:$O,14,FALSE),""))</f>
        <v>9.00-12.00  13.00-16.00 (iepr.pier.)</v>
      </c>
      <c r="N231" s="27" t="str">
        <f>IF(IFERROR(VLOOKUP($A231,Tabula!$A:$O,15,FALSE),"")=0,"",IFERROR(VLOOKUP($A231,Tabula!$A:$O,15,FALSE),""))</f>
        <v/>
      </c>
    </row>
    <row r="232" spans="1:14" s="1" customFormat="1" ht="42" customHeight="1" x14ac:dyDescent="0.3">
      <c r="A232" s="2">
        <v>227</v>
      </c>
      <c r="B232" s="10" t="str">
        <f>IFERROR(VLOOKUP(A232,Tabula!$A:$O,3,FALSE),"")</f>
        <v>Pārdaugavas rajona nodaļas Teritoriālais centrs "Āgenskalns"</v>
      </c>
      <c r="C232" s="10" t="str">
        <f>IFERROR(VLOOKUP(A232,Tabula!$A:$O,4,FALSE),"")</f>
        <v xml:space="preserve">Eduarda Smiļģa iela 46 </v>
      </c>
      <c r="D232" s="13" t="str">
        <f>IF(IFERROR(VLOOKUP($A232,Tabula!$A:$O,5,FALSE),"")=0,"",IFERROR(VLOOKUP($A232,Tabula!$A:$O,5,FALSE),""))</f>
        <v>201b</v>
      </c>
      <c r="E232" s="10" t="str">
        <f>IFERROR(VLOOKUP(A232,Tabula!$A:$O,6,FALSE),"")</f>
        <v xml:space="preserve">    Sociālās palīdzības organizators</v>
      </c>
      <c r="F232" s="14" t="str">
        <f>IF(IFERROR(VLOOKUP($A232,Tabula!$A:$O,7,FALSE),"")=0,"",IFERROR(VLOOKUP($A232,Tabula!$A:$O,7,FALSE),""))</f>
        <v>Sociālās palīdzības joma</v>
      </c>
      <c r="G232" s="10" t="str">
        <f>IFERROR(VLOOKUP(A232,Tabula!$A:$O,8,FALSE),"")</f>
        <v>Ivanova Olga</v>
      </c>
      <c r="H232" s="10" t="str">
        <f>IFERROR(VLOOKUP(A232,Tabula!$A:$O,9,FALSE),"")</f>
        <v>olga.ivanova2@riga.lv</v>
      </c>
      <c r="I232" s="13">
        <f>IF(IFERROR(VLOOKUP($A232,Tabula!$A:$O,10,FALSE),"")=0,"",IFERROR(VLOOKUP($A232,Tabula!$A:$O,10,FALSE),""))</f>
        <v>67181557</v>
      </c>
      <c r="J232" s="27" t="str">
        <f>IF(IFERROR(VLOOKUP($A232,Tabula!$A:$O,11,FALSE),"")=0,"",IFERROR(VLOOKUP($A232,Tabula!$A:$O,11,FALSE),""))</f>
        <v>9.00-18.00 (iepr.pier.)</v>
      </c>
      <c r="K232" s="27" t="str">
        <f>IF(IFERROR(VLOOKUP($A232,Tabula!$A:$O,12,FALSE),"")=0,"",IFERROR(VLOOKUP($A232,Tabula!$A:$O,12,FALSE),""))</f>
        <v>9.00-16.30 (iepr.pier.)</v>
      </c>
      <c r="L232" s="27" t="str">
        <f>IF(IFERROR(VLOOKUP($A232,Tabula!$A:$O,13,FALSE),"")=0,"",IFERROR(VLOOKUP($A232,Tabula!$A:$O,13,FALSE),""))</f>
        <v>9.00-16.30 (iepr.pier.)</v>
      </c>
      <c r="M232" s="27" t="str">
        <f>IF(IFERROR(VLOOKUP($A232,Tabula!$A:$O,14,FALSE),"")=0,"",IFERROR(VLOOKUP($A232,Tabula!$A:$O,14,FALSE),""))</f>
        <v>9.00-16.30 (iepr.pier.)</v>
      </c>
      <c r="N232" s="27" t="str">
        <f>IF(IFERROR(VLOOKUP($A232,Tabula!$A:$O,15,FALSE),"")=0,"",IFERROR(VLOOKUP($A232,Tabula!$A:$O,15,FALSE),""))</f>
        <v>9.00-14.00 (Apkalpo aprūpes mājās pakalpojuma sniedzēja darbiniekus)</v>
      </c>
    </row>
    <row r="233" spans="1:14" s="1" customFormat="1" ht="42" customHeight="1" x14ac:dyDescent="0.3">
      <c r="A233" s="2">
        <v>228</v>
      </c>
      <c r="B233" s="10" t="str">
        <f>IFERROR(VLOOKUP(A233,Tabula!$A:$O,3,FALSE),"")</f>
        <v>Pārdaugavas rajona nodaļas Teritoriālais centrs "Āgenskalns"</v>
      </c>
      <c r="C233" s="10" t="str">
        <f>IFERROR(VLOOKUP(A233,Tabula!$A:$O,4,FALSE),"")</f>
        <v xml:space="preserve">Eduarda Smiļģa iela 46 </v>
      </c>
      <c r="D233" s="13">
        <f>IF(IFERROR(VLOOKUP($A233,Tabula!$A:$O,5,FALSE),"")=0,"",IFERROR(VLOOKUP($A233,Tabula!$A:$O,5,FALSE),""))</f>
        <v>202</v>
      </c>
      <c r="E233" s="10" t="str">
        <f>IFERROR(VLOOKUP(A233,Tabula!$A:$O,6,FALSE),"")</f>
        <v xml:space="preserve">    Sociālās palīdzības organizators</v>
      </c>
      <c r="F233" s="14" t="str">
        <f>IF(IFERROR(VLOOKUP($A233,Tabula!$A:$O,7,FALSE),"")=0,"",IFERROR(VLOOKUP($A233,Tabula!$A:$O,7,FALSE),""))</f>
        <v>Sociālās palīdzības joma</v>
      </c>
      <c r="G233" s="10" t="str">
        <f>IFERROR(VLOOKUP(A233,Tabula!$A:$O,8,FALSE),"")</f>
        <v>Jevlanova Tatjana</v>
      </c>
      <c r="H233" s="10" t="str">
        <f>IFERROR(VLOOKUP(A233,Tabula!$A:$O,9,FALSE),"")</f>
        <v>tatjana.jevlanova@riga.lv</v>
      </c>
      <c r="I233" s="13">
        <f>IF(IFERROR(VLOOKUP($A233,Tabula!$A:$O,10,FALSE),"")=0,"",IFERROR(VLOOKUP($A233,Tabula!$A:$O,10,FALSE),""))</f>
        <v>67026162</v>
      </c>
      <c r="J233" s="27" t="str">
        <f>IF(IFERROR(VLOOKUP($A233,Tabula!$A:$O,11,FALSE),"")=0,"",IFERROR(VLOOKUP($A233,Tabula!$A:$O,11,FALSE),""))</f>
        <v>9.00-18.00 (iepr.pier.)</v>
      </c>
      <c r="K233" s="27" t="str">
        <f>IF(IFERROR(VLOOKUP($A233,Tabula!$A:$O,12,FALSE),"")=0,"",IFERROR(VLOOKUP($A233,Tabula!$A:$O,12,FALSE),""))</f>
        <v>9.00-16.30 (iepr.pier.)</v>
      </c>
      <c r="L233" s="27" t="str">
        <f>IF(IFERROR(VLOOKUP($A233,Tabula!$A:$O,13,FALSE),"")=0,"",IFERROR(VLOOKUP($A233,Tabula!$A:$O,13,FALSE),""))</f>
        <v>9.00-16.30 (iepr.pier.)</v>
      </c>
      <c r="M233" s="27" t="str">
        <f>IF(IFERROR(VLOOKUP($A233,Tabula!$A:$O,14,FALSE),"")=0,"",IFERROR(VLOOKUP($A233,Tabula!$A:$O,14,FALSE),""))</f>
        <v>9.00-16.30 (iepr.pier.)</v>
      </c>
      <c r="N233" s="27" t="str">
        <f>IF(IFERROR(VLOOKUP($A233,Tabula!$A:$O,15,FALSE),"")=0,"",IFERROR(VLOOKUP($A233,Tabula!$A:$O,15,FALSE),""))</f>
        <v>9.00-14.00 (Apkalpo aprūpes mājās pakalpojuma sniedzēja darbiniekus)</v>
      </c>
    </row>
    <row r="234" spans="1:14" s="1" customFormat="1" ht="42" customHeight="1" x14ac:dyDescent="0.3">
      <c r="A234" s="2">
        <v>229</v>
      </c>
      <c r="B234" s="10" t="str">
        <f>IFERROR(VLOOKUP(A234,Tabula!$A:$O,3,FALSE),"")</f>
        <v>Pārdaugavas rajona nodaļas Teritoriālais centrs "Bolderāja"</v>
      </c>
      <c r="C234" s="10" t="str">
        <f>IFERROR(VLOOKUP(A234,Tabula!$A:$O,4,FALSE),"")</f>
        <v>Mežrozīšu iela 43</v>
      </c>
      <c r="D234" s="13">
        <f>IF(IFERROR(VLOOKUP($A234,Tabula!$A:$O,5,FALSE),"")=0,"",IFERROR(VLOOKUP($A234,Tabula!$A:$O,5,FALSE),""))</f>
        <v>12</v>
      </c>
      <c r="E234" s="10" t="str">
        <f>IFERROR(VLOOKUP(A234,Tabula!$A:$O,6,FALSE),"")</f>
        <v>Teritoriālā centra vadītājs</v>
      </c>
      <c r="F234" s="14" t="str">
        <f>IF(IFERROR(VLOOKUP($A234,Tabula!$A:$O,7,FALSE),"")=0,"",IFERROR(VLOOKUP($A234,Tabula!$A:$O,7,FALSE),""))</f>
        <v/>
      </c>
      <c r="G234" s="10" t="str">
        <f>IFERROR(VLOOKUP(A234,Tabula!$A:$O,8,FALSE),"")</f>
        <v>Eriņa Elīna</v>
      </c>
      <c r="H234" s="10" t="str">
        <f>IFERROR(VLOOKUP(A234,Tabula!$A:$O,9,FALSE),"")</f>
        <v>elina.erina@riga.lv</v>
      </c>
      <c r="I234" s="13">
        <f>IF(IFERROR(VLOOKUP($A234,Tabula!$A:$O,10,FALSE),"")=0,"",IFERROR(VLOOKUP($A234,Tabula!$A:$O,10,FALSE),""))</f>
        <v>67181478</v>
      </c>
      <c r="J234" s="27" t="str">
        <f>IF(IFERROR(VLOOKUP($A234,Tabula!$A:$O,11,FALSE),"")=0,"",IFERROR(VLOOKUP($A234,Tabula!$A:$O,11,FALSE),""))</f>
        <v>13.00-18.00 (iepr.pier.)</v>
      </c>
      <c r="K234" s="27" t="str">
        <f>IF(IFERROR(VLOOKUP($A234,Tabula!$A:$O,12,FALSE),"")=0,"",IFERROR(VLOOKUP($A234,Tabula!$A:$O,12,FALSE),""))</f>
        <v/>
      </c>
      <c r="L234" s="27" t="str">
        <f>IF(IFERROR(VLOOKUP($A234,Tabula!$A:$O,13,FALSE),"")=0,"",IFERROR(VLOOKUP($A234,Tabula!$A:$O,13,FALSE),""))</f>
        <v/>
      </c>
      <c r="M234" s="27" t="str">
        <f>IF(IFERROR(VLOOKUP($A234,Tabula!$A:$O,14,FALSE),"")=0,"",IFERROR(VLOOKUP($A234,Tabula!$A:$O,14,FALSE),""))</f>
        <v/>
      </c>
      <c r="N234" s="27" t="str">
        <f>IF(IFERROR(VLOOKUP($A234,Tabula!$A:$O,15,FALSE),"")=0,"",IFERROR(VLOOKUP($A234,Tabula!$A:$O,15,FALSE),""))</f>
        <v/>
      </c>
    </row>
    <row r="235" spans="1:14" s="1" customFormat="1" ht="42" customHeight="1" x14ac:dyDescent="0.3">
      <c r="A235" s="2">
        <v>230</v>
      </c>
      <c r="B235" s="10" t="str">
        <f>IFERROR(VLOOKUP(A235,Tabula!$A:$O,3,FALSE),"")</f>
        <v>Pārdaugavas rajona nodaļas Teritoriālais centrs "Bolderāja"</v>
      </c>
      <c r="C235" s="10" t="str">
        <f>IFERROR(VLOOKUP(A235,Tabula!$A:$O,4,FALSE),"")</f>
        <v>Mežrozīšu iela 43</v>
      </c>
      <c r="D235" s="13">
        <f>IF(IFERROR(VLOOKUP($A235,Tabula!$A:$O,5,FALSE),"")=0,"",IFERROR(VLOOKUP($A235,Tabula!$A:$O,5,FALSE),""))</f>
        <v>18</v>
      </c>
      <c r="E235" s="10" t="str">
        <f>IFERROR(VLOOKUP(A235,Tabula!$A:$O,6,FALSE),"")</f>
        <v>Sociālās palīdzības organizators dzīves apstākļu novērtēšanai klientu dzīvesvietā</v>
      </c>
      <c r="F235" s="14" t="str">
        <f>IF(IFERROR(VLOOKUP($A235,Tabula!$A:$O,7,FALSE),"")=0,"",IFERROR(VLOOKUP($A235,Tabula!$A:$O,7,FALSE),""))</f>
        <v>Sociālās palīdzības joma</v>
      </c>
      <c r="G235" s="10">
        <f>IFERROR(VLOOKUP(A235,Tabula!$A:$O,8,FALSE),"")</f>
        <v>0</v>
      </c>
      <c r="H235" s="10">
        <f>IFERROR(VLOOKUP(A235,Tabula!$A:$O,9,FALSE),"")</f>
        <v>0</v>
      </c>
      <c r="I235" s="13">
        <f>IF(IFERROR(VLOOKUP($A235,Tabula!$A:$O,10,FALSE),"")=0,"",IFERROR(VLOOKUP($A235,Tabula!$A:$O,10,FALSE),""))</f>
        <v>67105468</v>
      </c>
      <c r="J235" s="27" t="str">
        <f>IF(IFERROR(VLOOKUP($A235,Tabula!$A:$O,11,FALSE),"")=0,"",IFERROR(VLOOKUP($A235,Tabula!$A:$O,11,FALSE),""))</f>
        <v>9.00-18.00 (iepr.pier.)</v>
      </c>
      <c r="K235" s="27" t="str">
        <f>IF(IFERROR(VLOOKUP($A235,Tabula!$A:$O,12,FALSE),"")=0,"",IFERROR(VLOOKUP($A235,Tabula!$A:$O,12,FALSE),""))</f>
        <v>9.00-16.30 (iepr.pier.)</v>
      </c>
      <c r="L235" s="27" t="str">
        <f>IF(IFERROR(VLOOKUP($A235,Tabula!$A:$O,13,FALSE),"")=0,"",IFERROR(VLOOKUP($A235,Tabula!$A:$O,13,FALSE),""))</f>
        <v>9.00-16.30 (iepr.pier.)</v>
      </c>
      <c r="M235" s="27" t="str">
        <f>IF(IFERROR(VLOOKUP($A235,Tabula!$A:$O,14,FALSE),"")=0,"",IFERROR(VLOOKUP($A235,Tabula!$A:$O,14,FALSE),""))</f>
        <v>9.00-16.30 (iepr.pier.)</v>
      </c>
      <c r="N235" s="27" t="str">
        <f>IF(IFERROR(VLOOKUP($A235,Tabula!$A:$O,15,FALSE),"")=0,"",IFERROR(VLOOKUP($A235,Tabula!$A:$O,15,FALSE),""))</f>
        <v>9.00-14.00 (Apkalpo aprūpes mājās pakalpojuma sniedzēja darbiniekus)</v>
      </c>
    </row>
    <row r="236" spans="1:14" s="1" customFormat="1" ht="42" customHeight="1" x14ac:dyDescent="0.3">
      <c r="A236" s="2">
        <v>231</v>
      </c>
      <c r="B236" s="10" t="str">
        <f>IFERROR(VLOOKUP(A236,Tabula!$A:$O,3,FALSE),"")</f>
        <v>Pārdaugavas rajona nodaļas Teritoriālais centrs "Bolderāja"</v>
      </c>
      <c r="C236" s="10" t="str">
        <f>IFERROR(VLOOKUP(A236,Tabula!$A:$O,4,FALSE),"")</f>
        <v>Mežrozīšu iela 43</v>
      </c>
      <c r="D236" s="13">
        <f>IF(IFERROR(VLOOKUP($A236,Tabula!$A:$O,5,FALSE),"")=0,"",IFERROR(VLOOKUP($A236,Tabula!$A:$O,5,FALSE),""))</f>
        <v>19</v>
      </c>
      <c r="E236" s="10" t="str">
        <f>IFERROR(VLOOKUP(A236,Tabula!$A:$O,6,FALSE),"")</f>
        <v>Klientu apkalpošanas speciālists</v>
      </c>
      <c r="F236" s="14" t="str">
        <f>IF(IFERROR(VLOOKUP($A236,Tabula!$A:$O,7,FALSE),"")=0,"",IFERROR(VLOOKUP($A236,Tabula!$A:$O,7,FALSE),""))</f>
        <v>Sociālā darba joma</v>
      </c>
      <c r="G236" s="10" t="str">
        <f>IFERROR(VLOOKUP(A236,Tabula!$A:$O,8,FALSE),"")</f>
        <v>Kamergrauze Sandra</v>
      </c>
      <c r="H236" s="10" t="str">
        <f>IFERROR(VLOOKUP(A236,Tabula!$A:$O,9,FALSE),"")</f>
        <v>Sandra.Kamergrauze@riga.lv</v>
      </c>
      <c r="I236" s="13">
        <f>IF(IFERROR(VLOOKUP($A236,Tabula!$A:$O,10,FALSE),"")=0,"",IFERROR(VLOOKUP($A236,Tabula!$A:$O,10,FALSE),""))</f>
        <v>67181483</v>
      </c>
      <c r="J236" s="27" t="str">
        <f>IF(IFERROR(VLOOKUP($A236,Tabula!$A:$O,11,FALSE),"")=0,"",IFERROR(VLOOKUP($A236,Tabula!$A:$O,11,FALSE),""))</f>
        <v xml:space="preserve">9.00-12.00 13.00-18.00 </v>
      </c>
      <c r="K236" s="27" t="str">
        <f>IF(IFERROR(VLOOKUP($A236,Tabula!$A:$O,12,FALSE),"")=0,"",IFERROR(VLOOKUP($A236,Tabula!$A:$O,12,FALSE),""))</f>
        <v xml:space="preserve">9.00-12.00 13.00-16.00 </v>
      </c>
      <c r="L236" s="27" t="str">
        <f>IF(IFERROR(VLOOKUP($A236,Tabula!$A:$O,13,FALSE),"")=0,"",IFERROR(VLOOKUP($A236,Tabula!$A:$O,13,FALSE),""))</f>
        <v>9.00-12.00 13.00-16.00</v>
      </c>
      <c r="M236" s="27" t="str">
        <f>IF(IFERROR(VLOOKUP($A236,Tabula!$A:$O,14,FALSE),"")=0,"",IFERROR(VLOOKUP($A236,Tabula!$A:$O,14,FALSE),""))</f>
        <v>9.00-12.00 13.00-16.00</v>
      </c>
      <c r="N236" s="27" t="str">
        <f>IF(IFERROR(VLOOKUP($A236,Tabula!$A:$O,15,FALSE),"")=0,"",IFERROR(VLOOKUP($A236,Tabula!$A:$O,15,FALSE),""))</f>
        <v>9.00-12.00 (Apkalpo aprūpes mājās pakalpojuma sniedzēja darbiniekus)</v>
      </c>
    </row>
    <row r="237" spans="1:14" s="1" customFormat="1" ht="42" customHeight="1" x14ac:dyDescent="0.3">
      <c r="A237" s="2">
        <v>232</v>
      </c>
      <c r="B237" s="10" t="str">
        <f>IFERROR(VLOOKUP(A237,Tabula!$A:$O,3,FALSE),"")</f>
        <v>Pārdaugavas rajona nodaļas Teritoriālais centrs "Bolderāja"</v>
      </c>
      <c r="C237" s="10" t="str">
        <f>IFERROR(VLOOKUP(A237,Tabula!$A:$O,4,FALSE),"")</f>
        <v>Mežrozīšu iela 43</v>
      </c>
      <c r="D237" s="13">
        <f>IF(IFERROR(VLOOKUP($A237,Tabula!$A:$O,5,FALSE),"")=0,"",IFERROR(VLOOKUP($A237,Tabula!$A:$O,5,FALSE),""))</f>
        <v>1</v>
      </c>
      <c r="E237" s="10" t="str">
        <f>IFERROR(VLOOKUP(A237,Tabula!$A:$O,6,FALSE),"")</f>
        <v>Informators</v>
      </c>
      <c r="F237" s="14" t="str">
        <f>IF(IFERROR(VLOOKUP($A237,Tabula!$A:$O,7,FALSE),"")=0,"",IFERROR(VLOOKUP($A237,Tabula!$A:$O,7,FALSE),""))</f>
        <v/>
      </c>
      <c r="G237" s="10" t="str">
        <f>IFERROR(VLOOKUP(A237,Tabula!$A:$O,8,FALSE),"")</f>
        <v>Čirkova Larisa</v>
      </c>
      <c r="H237" s="10" t="str">
        <f>IFERROR(VLOOKUP(A237,Tabula!$A:$O,9,FALSE),"")</f>
        <v>Larisa.Cirkova@riga.lv</v>
      </c>
      <c r="I237" s="13" t="str">
        <f>IF(IFERROR(VLOOKUP($A237,Tabula!$A:$O,10,FALSE),"")=0,"",IFERROR(VLOOKUP($A237,Tabula!$A:$O,10,FALSE),""))</f>
        <v/>
      </c>
      <c r="J237" s="27" t="str">
        <f>IF(IFERROR(VLOOKUP($A237,Tabula!$A:$O,11,FALSE),"")=0,"",IFERROR(VLOOKUP($A237,Tabula!$A:$O,11,FALSE),""))</f>
        <v/>
      </c>
      <c r="K237" s="27" t="str">
        <f>IF(IFERROR(VLOOKUP($A237,Tabula!$A:$O,12,FALSE),"")=0,"",IFERROR(VLOOKUP($A237,Tabula!$A:$O,12,FALSE),""))</f>
        <v/>
      </c>
      <c r="L237" s="27" t="str">
        <f>IF(IFERROR(VLOOKUP($A237,Tabula!$A:$O,13,FALSE),"")=0,"",IFERROR(VLOOKUP($A237,Tabula!$A:$O,13,FALSE),""))</f>
        <v/>
      </c>
      <c r="M237" s="27" t="str">
        <f>IF(IFERROR(VLOOKUP($A237,Tabula!$A:$O,14,FALSE),"")=0,"",IFERROR(VLOOKUP($A237,Tabula!$A:$O,14,FALSE),""))</f>
        <v/>
      </c>
      <c r="N237" s="27" t="str">
        <f>IF(IFERROR(VLOOKUP($A237,Tabula!$A:$O,15,FALSE),"")=0,"",IFERROR(VLOOKUP($A237,Tabula!$A:$O,15,FALSE),""))</f>
        <v/>
      </c>
    </row>
    <row r="238" spans="1:14" s="1" customFormat="1" ht="42" customHeight="1" x14ac:dyDescent="0.3">
      <c r="A238" s="2">
        <v>233</v>
      </c>
      <c r="B238" s="10" t="str">
        <f>IFERROR(VLOOKUP(A238,Tabula!$A:$O,3,FALSE),"")</f>
        <v>Pārdaugavas rajona nodaļas Teritoriālais centrs "Bolderāja"</v>
      </c>
      <c r="C238" s="10" t="str">
        <f>IFERROR(VLOOKUP(A238,Tabula!$A:$O,4,FALSE),"")</f>
        <v>Mežrozīšu iela 43</v>
      </c>
      <c r="D238" s="13">
        <f>IF(IFERROR(VLOOKUP($A238,Tabula!$A:$O,5,FALSE),"")=0,"",IFERROR(VLOOKUP($A238,Tabula!$A:$O,5,FALSE),""))</f>
        <v>3</v>
      </c>
      <c r="E238" s="10" t="str">
        <f>IFERROR(VLOOKUP(A238,Tabula!$A:$O,6,FALSE),"")</f>
        <v xml:space="preserve"> Vecākais sociālais darbinieks</v>
      </c>
      <c r="F238" s="14" t="str">
        <f>IF(IFERROR(VLOOKUP($A238,Tabula!$A:$O,7,FALSE),"")=0,"",IFERROR(VLOOKUP($A238,Tabula!$A:$O,7,FALSE),""))</f>
        <v>Sociālā darba joma</v>
      </c>
      <c r="G238" s="10" t="str">
        <f>IFERROR(VLOOKUP(A238,Tabula!$A:$O,8,FALSE),"")</f>
        <v>Orleāne-Griķe Gundega</v>
      </c>
      <c r="H238" s="10" t="str">
        <f>IFERROR(VLOOKUP(A238,Tabula!$A:$O,9,FALSE),"")</f>
        <v>gundega.orleane@riga.lv</v>
      </c>
      <c r="I238" s="13">
        <f>IF(IFERROR(VLOOKUP($A238,Tabula!$A:$O,10,FALSE),"")=0,"",IFERROR(VLOOKUP($A238,Tabula!$A:$O,10,FALSE),""))</f>
        <v>67105732</v>
      </c>
      <c r="J238" s="27" t="str">
        <f>IF(IFERROR(VLOOKUP($A238,Tabula!$A:$O,11,FALSE),"")=0,"",IFERROR(VLOOKUP($A238,Tabula!$A:$O,11,FALSE),""))</f>
        <v>13.00-18.00 (rindas kārt.)</v>
      </c>
      <c r="K238" s="27" t="str">
        <f>IF(IFERROR(VLOOKUP($A238,Tabula!$A:$O,12,FALSE),"")=0,"",IFERROR(VLOOKUP($A238,Tabula!$A:$O,12,FALSE),""))</f>
        <v/>
      </c>
      <c r="L238" s="27" t="str">
        <f>IF(IFERROR(VLOOKUP($A238,Tabula!$A:$O,13,FALSE),"")=0,"",IFERROR(VLOOKUP($A238,Tabula!$A:$O,13,FALSE),""))</f>
        <v/>
      </c>
      <c r="M238" s="27" t="str">
        <f>IF(IFERROR(VLOOKUP($A238,Tabula!$A:$O,14,FALSE),"")=0,"",IFERROR(VLOOKUP($A238,Tabula!$A:$O,14,FALSE),""))</f>
        <v>9.00-12.00
13.00-15.00 (rindas kārt.)</v>
      </c>
      <c r="N238" s="27" t="str">
        <f>IF(IFERROR(VLOOKUP($A238,Tabula!$A:$O,15,FALSE),"")=0,"",IFERROR(VLOOKUP($A238,Tabula!$A:$O,15,FALSE),""))</f>
        <v/>
      </c>
    </row>
    <row r="239" spans="1:14" s="1" customFormat="1" ht="42" customHeight="1" x14ac:dyDescent="0.3">
      <c r="A239" s="2">
        <v>234</v>
      </c>
      <c r="B239" s="10" t="str">
        <f>IFERROR(VLOOKUP(A239,Tabula!$A:$O,3,FALSE),"")</f>
        <v>Pārdaugavas rajona nodaļas Teritoriālais centrs "Bolderāja"</v>
      </c>
      <c r="C239" s="10" t="str">
        <f>IFERROR(VLOOKUP(A239,Tabula!$A:$O,4,FALSE),"")</f>
        <v>Mežrozīšu iela 43</v>
      </c>
      <c r="D239" s="13">
        <f>IF(IFERROR(VLOOKUP($A239,Tabula!$A:$O,5,FALSE),"")=0,"",IFERROR(VLOOKUP($A239,Tabula!$A:$O,5,FALSE),""))</f>
        <v>17</v>
      </c>
      <c r="E239" s="10" t="str">
        <f>IFERROR(VLOOKUP(A239,Tabula!$A:$O,6,FALSE),"")</f>
        <v xml:space="preserve"> Sociālais darbinieks darbā ar sociālo gadījumu</v>
      </c>
      <c r="F239" s="14" t="str">
        <f>IF(IFERROR(VLOOKUP($A239,Tabula!$A:$O,7,FALSE),"")=0,"",IFERROR(VLOOKUP($A239,Tabula!$A:$O,7,FALSE),""))</f>
        <v>Sociālā darba joma</v>
      </c>
      <c r="G239" s="10">
        <f>IFERROR(VLOOKUP(A239,Tabula!$A:$O,8,FALSE),"")</f>
        <v>0</v>
      </c>
      <c r="H239" s="10">
        <f>IFERROR(VLOOKUP(A239,Tabula!$A:$O,9,FALSE),"")</f>
        <v>0</v>
      </c>
      <c r="I239" s="13" t="str">
        <f>IF(IFERROR(VLOOKUP($A239,Tabula!$A:$O,10,FALSE),"")=0,"",IFERROR(VLOOKUP($A239,Tabula!$A:$O,10,FALSE),""))</f>
        <v/>
      </c>
      <c r="J239" s="27" t="str">
        <f>IF(IFERROR(VLOOKUP($A239,Tabula!$A:$O,11,FALSE),"")=0,"",IFERROR(VLOOKUP($A239,Tabula!$A:$O,11,FALSE),""))</f>
        <v>13.00-18.00 (rindas kārt.)</v>
      </c>
      <c r="K239" s="27" t="str">
        <f>IF(IFERROR(VLOOKUP($A239,Tabula!$A:$O,12,FALSE),"")=0,"",IFERROR(VLOOKUP($A239,Tabula!$A:$O,12,FALSE),""))</f>
        <v/>
      </c>
      <c r="L239" s="27" t="str">
        <f>IF(IFERROR(VLOOKUP($A239,Tabula!$A:$O,13,FALSE),"")=0,"",IFERROR(VLOOKUP($A239,Tabula!$A:$O,13,FALSE),""))</f>
        <v/>
      </c>
      <c r="M239" s="27" t="str">
        <f>IF(IFERROR(VLOOKUP($A239,Tabula!$A:$O,14,FALSE),"")=0,"",IFERROR(VLOOKUP($A239,Tabula!$A:$O,14,FALSE),""))</f>
        <v>9.00-12.00
13.00-15.00 (rindas kārt.)</v>
      </c>
      <c r="N239" s="27" t="str">
        <f>IF(IFERROR(VLOOKUP($A239,Tabula!$A:$O,15,FALSE),"")=0,"",IFERROR(VLOOKUP($A239,Tabula!$A:$O,15,FALSE),""))</f>
        <v/>
      </c>
    </row>
    <row r="240" spans="1:14" s="1" customFormat="1" ht="81.75" customHeight="1" x14ac:dyDescent="0.3">
      <c r="A240" s="2">
        <v>235</v>
      </c>
      <c r="B240" s="10" t="str">
        <f>IFERROR(VLOOKUP(A240,Tabula!$A:$O,3,FALSE),"")</f>
        <v>Pārdaugavas rajona nodaļas Teritoriālais centrs "Bolderāja"</v>
      </c>
      <c r="C240" s="10" t="str">
        <f>IFERROR(VLOOKUP(A240,Tabula!$A:$O,4,FALSE),"")</f>
        <v>Mežrozīšu iela 43</v>
      </c>
      <c r="D240" s="13">
        <f>IF(IFERROR(VLOOKUP($A240,Tabula!$A:$O,5,FALSE),"")=0,"",IFERROR(VLOOKUP($A240,Tabula!$A:$O,5,FALSE),""))</f>
        <v>9</v>
      </c>
      <c r="E240" s="10" t="str">
        <f>IFERROR(VLOOKUP(A240,Tabula!$A:$O,6,FALSE),"")</f>
        <v xml:space="preserve"> Sociālais darbinieks darbā ar ģimeni un bērniem</v>
      </c>
      <c r="F240" s="14" t="str">
        <f>IF(IFERROR(VLOOKUP($A240,Tabula!$A:$O,7,FALSE),"")=0,"",IFERROR(VLOOKUP($A240,Tabula!$A:$O,7,FALSE),""))</f>
        <v>Sociālā darba joma</v>
      </c>
      <c r="G240" s="10" t="str">
        <f>IFERROR(VLOOKUP(A240,Tabula!$A:$O,8,FALSE),"")</f>
        <v>Gaidule Ieva</v>
      </c>
      <c r="H240" s="10" t="str">
        <f>IFERROR(VLOOKUP(A240,Tabula!$A:$O,9,FALSE),"")</f>
        <v>Ieva.Gaidule@riga.lv</v>
      </c>
      <c r="I240" s="13">
        <f>IF(IFERROR(VLOOKUP($A240,Tabula!$A:$O,10,FALSE),"")=0,"",IFERROR(VLOOKUP($A240,Tabula!$A:$O,10,FALSE),""))</f>
        <v>67181569</v>
      </c>
      <c r="J240" s="27" t="str">
        <f>IF(IFERROR(VLOOKUP($A240,Tabula!$A:$O,11,FALSE),"")=0,"",IFERROR(VLOOKUP($A240,Tabula!$A:$O,11,FALSE),""))</f>
        <v>13.00-18.00 (rindas kārt.)</v>
      </c>
      <c r="K240" s="27" t="str">
        <f>IF(IFERROR(VLOOKUP($A240,Tabula!$A:$O,12,FALSE),"")=0,"",IFERROR(VLOOKUP($A240,Tabula!$A:$O,12,FALSE),""))</f>
        <v/>
      </c>
      <c r="L240" s="27" t="str">
        <f>IF(IFERROR(VLOOKUP($A240,Tabula!$A:$O,13,FALSE),"")=0,"",IFERROR(VLOOKUP($A240,Tabula!$A:$O,13,FALSE),""))</f>
        <v/>
      </c>
      <c r="M240" s="27" t="str">
        <f>IF(IFERROR(VLOOKUP($A240,Tabula!$A:$O,14,FALSE),"")=0,"",IFERROR(VLOOKUP($A240,Tabula!$A:$O,14,FALSE),""))</f>
        <v>9.00-12.00
13.00-15.00 (rindas kārt.)</v>
      </c>
      <c r="N240" s="27" t="str">
        <f>IF(IFERROR(VLOOKUP($A240,Tabula!$A:$O,15,FALSE),"")=0,"",IFERROR(VLOOKUP($A240,Tabula!$A:$O,15,FALSE),""))</f>
        <v/>
      </c>
    </row>
    <row r="241" spans="1:14" s="1" customFormat="1" ht="81.75" customHeight="1" x14ac:dyDescent="0.3">
      <c r="A241" s="2">
        <v>236</v>
      </c>
      <c r="B241" s="10" t="str">
        <f>IFERROR(VLOOKUP(A241,Tabula!$A:$O,3,FALSE),"")</f>
        <v>Pārdaugavas rajona nodaļas Teritoriālais centrs "Bolderāja"</v>
      </c>
      <c r="C241" s="10" t="str">
        <f>IFERROR(VLOOKUP(A241,Tabula!$A:$O,4,FALSE),"")</f>
        <v>Mežrozīšu iela 43</v>
      </c>
      <c r="D241" s="13">
        <f>IF(IFERROR(VLOOKUP($A241,Tabula!$A:$O,5,FALSE),"")=0,"",IFERROR(VLOOKUP($A241,Tabula!$A:$O,5,FALSE),""))</f>
        <v>10</v>
      </c>
      <c r="E241" s="10" t="str">
        <f>IFERROR(VLOOKUP(A241,Tabula!$A:$O,6,FALSE),"")</f>
        <v xml:space="preserve"> Sociālais darbinieks darbā ar ģimeni un bērniem</v>
      </c>
      <c r="F241" s="14" t="str">
        <f>IF(IFERROR(VLOOKUP($A241,Tabula!$A:$O,7,FALSE),"")=0,"",IFERROR(VLOOKUP($A241,Tabula!$A:$O,7,FALSE),""))</f>
        <v>Sociālā darba joma</v>
      </c>
      <c r="G241" s="10">
        <f>IFERROR(VLOOKUP(A241,Tabula!$A:$O,8,FALSE),"")</f>
        <v>0</v>
      </c>
      <c r="H241" s="10">
        <f>IFERROR(VLOOKUP(A241,Tabula!$A:$O,9,FALSE),"")</f>
        <v>0</v>
      </c>
      <c r="I241" s="13">
        <f>IF(IFERROR(VLOOKUP($A241,Tabula!$A:$O,10,FALSE),"")=0,"",IFERROR(VLOOKUP($A241,Tabula!$A:$O,10,FALSE),""))</f>
        <v>67181484</v>
      </c>
      <c r="J241" s="27" t="str">
        <f>IF(IFERROR(VLOOKUP($A241,Tabula!$A:$O,11,FALSE),"")=0,"",IFERROR(VLOOKUP($A241,Tabula!$A:$O,11,FALSE),""))</f>
        <v>13.00-18.00 (rindas kārt.)</v>
      </c>
      <c r="K241" s="27" t="str">
        <f>IF(IFERROR(VLOOKUP($A241,Tabula!$A:$O,12,FALSE),"")=0,"",IFERROR(VLOOKUP($A241,Tabula!$A:$O,12,FALSE),""))</f>
        <v/>
      </c>
      <c r="L241" s="27" t="str">
        <f>IF(IFERROR(VLOOKUP($A241,Tabula!$A:$O,13,FALSE),"")=0,"",IFERROR(VLOOKUP($A241,Tabula!$A:$O,13,FALSE),""))</f>
        <v/>
      </c>
      <c r="M241" s="27" t="str">
        <f>IF(IFERROR(VLOOKUP($A241,Tabula!$A:$O,14,FALSE),"")=0,"",IFERROR(VLOOKUP($A241,Tabula!$A:$O,14,FALSE),""))</f>
        <v>9.00-12.00
13.00-15.00 (rindas kārt.)</v>
      </c>
      <c r="N241" s="27" t="str">
        <f>IF(IFERROR(VLOOKUP($A241,Tabula!$A:$O,15,FALSE),"")=0,"",IFERROR(VLOOKUP($A241,Tabula!$A:$O,15,FALSE),""))</f>
        <v/>
      </c>
    </row>
    <row r="242" spans="1:14" s="1" customFormat="1" ht="81.75" customHeight="1" x14ac:dyDescent="0.3">
      <c r="A242" s="2">
        <v>237</v>
      </c>
      <c r="B242" s="10" t="str">
        <f>IFERROR(VLOOKUP(A242,Tabula!$A:$O,3,FALSE),"")</f>
        <v>Pārdaugavas rajona nodaļas Teritoriālais centrs "Bolderāja"</v>
      </c>
      <c r="C242" s="10" t="str">
        <f>IFERROR(VLOOKUP(A242,Tabula!$A:$O,4,FALSE),"")</f>
        <v>Mežrozīšu iela 43</v>
      </c>
      <c r="D242" s="13">
        <f>IF(IFERROR(VLOOKUP($A242,Tabula!$A:$O,5,FALSE),"")=0,"",IFERROR(VLOOKUP($A242,Tabula!$A:$O,5,FALSE),""))</f>
        <v>9</v>
      </c>
      <c r="E242" s="10" t="str">
        <f>IFERROR(VLOOKUP(A242,Tabula!$A:$O,6,FALSE),"")</f>
        <v xml:space="preserve"> Sociālais darbinieks darbā ar ģimeni un bērniem</v>
      </c>
      <c r="F242" s="14" t="str">
        <f>IF(IFERROR(VLOOKUP($A242,Tabula!$A:$O,7,FALSE),"")=0,"",IFERROR(VLOOKUP($A242,Tabula!$A:$O,7,FALSE),""))</f>
        <v>Sociālā darba joma</v>
      </c>
      <c r="G242" s="10">
        <f>IFERROR(VLOOKUP(A242,Tabula!$A:$O,8,FALSE),"")</f>
        <v>0</v>
      </c>
      <c r="H242" s="10">
        <f>IFERROR(VLOOKUP(A242,Tabula!$A:$O,9,FALSE),"")</f>
        <v>0</v>
      </c>
      <c r="I242" s="13">
        <f>IF(IFERROR(VLOOKUP($A242,Tabula!$A:$O,10,FALSE),"")=0,"",IFERROR(VLOOKUP($A242,Tabula!$A:$O,10,FALSE),""))</f>
        <v>67181486</v>
      </c>
      <c r="J242" s="27" t="str">
        <f>IF(IFERROR(VLOOKUP($A242,Tabula!$A:$O,11,FALSE),"")=0,"",IFERROR(VLOOKUP($A242,Tabula!$A:$O,11,FALSE),""))</f>
        <v>13.00-18.00 (rindas kārt.)</v>
      </c>
      <c r="K242" s="27" t="str">
        <f>IF(IFERROR(VLOOKUP($A242,Tabula!$A:$O,12,FALSE),"")=0,"",IFERROR(VLOOKUP($A242,Tabula!$A:$O,12,FALSE),""))</f>
        <v/>
      </c>
      <c r="L242" s="27" t="str">
        <f>IF(IFERROR(VLOOKUP($A242,Tabula!$A:$O,13,FALSE),"")=0,"",IFERROR(VLOOKUP($A242,Tabula!$A:$O,13,FALSE),""))</f>
        <v/>
      </c>
      <c r="M242" s="27" t="str">
        <f>IF(IFERROR(VLOOKUP($A242,Tabula!$A:$O,14,FALSE),"")=0,"",IFERROR(VLOOKUP($A242,Tabula!$A:$O,14,FALSE),""))</f>
        <v>9.00-12.00
13.00-15.00 (rindas kārt.)</v>
      </c>
      <c r="N242" s="27" t="str">
        <f>IF(IFERROR(VLOOKUP($A242,Tabula!$A:$O,15,FALSE),"")=0,"",IFERROR(VLOOKUP($A242,Tabula!$A:$O,15,FALSE),""))</f>
        <v/>
      </c>
    </row>
    <row r="243" spans="1:14" s="1" customFormat="1" ht="81.75" customHeight="1" x14ac:dyDescent="0.3">
      <c r="A243" s="2">
        <v>238</v>
      </c>
      <c r="B243" s="10" t="str">
        <f>IFERROR(VLOOKUP(A243,Tabula!$A:$O,3,FALSE),"")</f>
        <v>Pārdaugavas rajona nodaļas Teritoriālais centrs "Bolderāja"</v>
      </c>
      <c r="C243" s="10" t="str">
        <f>IFERROR(VLOOKUP(A243,Tabula!$A:$O,4,FALSE),"")</f>
        <v>Mežrozīšu iela 43</v>
      </c>
      <c r="D243" s="13">
        <f>IF(IFERROR(VLOOKUP($A243,Tabula!$A:$O,5,FALSE),"")=0,"",IFERROR(VLOOKUP($A243,Tabula!$A:$O,5,FALSE),""))</f>
        <v>10</v>
      </c>
      <c r="E243" s="10" t="str">
        <f>IFERROR(VLOOKUP(A243,Tabula!$A:$O,6,FALSE),"")</f>
        <v xml:space="preserve"> Sociālais darbinieks darbā ar ģimeni un bērniem</v>
      </c>
      <c r="F243" s="14" t="str">
        <f>IF(IFERROR(VLOOKUP($A243,Tabula!$A:$O,7,FALSE),"")=0,"",IFERROR(VLOOKUP($A243,Tabula!$A:$O,7,FALSE),""))</f>
        <v>Sociālā darba joma</v>
      </c>
      <c r="G243" s="10">
        <f>IFERROR(VLOOKUP(A243,Tabula!$A:$O,8,FALSE),"")</f>
        <v>0</v>
      </c>
      <c r="H243" s="10">
        <f>IFERROR(VLOOKUP(A243,Tabula!$A:$O,9,FALSE),"")</f>
        <v>0</v>
      </c>
      <c r="I243" s="13">
        <f>IF(IFERROR(VLOOKUP($A243,Tabula!$A:$O,10,FALSE),"")=0,"",IFERROR(VLOOKUP($A243,Tabula!$A:$O,10,FALSE),""))</f>
        <v>67181883</v>
      </c>
      <c r="J243" s="27" t="str">
        <f>IF(IFERROR(VLOOKUP($A243,Tabula!$A:$O,11,FALSE),"")=0,"",IFERROR(VLOOKUP($A243,Tabula!$A:$O,11,FALSE),""))</f>
        <v>13.00-18.00 (rindas kārt.)</v>
      </c>
      <c r="K243" s="27" t="str">
        <f>IF(IFERROR(VLOOKUP($A243,Tabula!$A:$O,12,FALSE),"")=0,"",IFERROR(VLOOKUP($A243,Tabula!$A:$O,12,FALSE),""))</f>
        <v/>
      </c>
      <c r="L243" s="27" t="str">
        <f>IF(IFERROR(VLOOKUP($A243,Tabula!$A:$O,13,FALSE),"")=0,"",IFERROR(VLOOKUP($A243,Tabula!$A:$O,13,FALSE),""))</f>
        <v/>
      </c>
      <c r="M243" s="27" t="str">
        <f>IF(IFERROR(VLOOKUP($A243,Tabula!$A:$O,14,FALSE),"")=0,"",IFERROR(VLOOKUP($A243,Tabula!$A:$O,14,FALSE),""))</f>
        <v>9.00-12.00
13.00-15.00 (rindas kārt.)</v>
      </c>
      <c r="N243" s="27" t="str">
        <f>IF(IFERROR(VLOOKUP($A243,Tabula!$A:$O,15,FALSE),"")=0,"",IFERROR(VLOOKUP($A243,Tabula!$A:$O,15,FALSE),""))</f>
        <v/>
      </c>
    </row>
    <row r="244" spans="1:14" s="1" customFormat="1" ht="81.75" customHeight="1" x14ac:dyDescent="0.3">
      <c r="A244" s="2">
        <v>239</v>
      </c>
      <c r="B244" s="10" t="str">
        <f>IFERROR(VLOOKUP(A244,Tabula!$A:$O,3,FALSE),"")</f>
        <v>Pārdaugavas rajona nodaļas Teritoriālais centrs "Bolderāja"</v>
      </c>
      <c r="C244" s="10" t="str">
        <f>IFERROR(VLOOKUP(A244,Tabula!$A:$O,4,FALSE),"")</f>
        <v>Mežrozīšu iela 43</v>
      </c>
      <c r="D244" s="13">
        <f>IF(IFERROR(VLOOKUP($A244,Tabula!$A:$O,5,FALSE),"")=0,"",IFERROR(VLOOKUP($A244,Tabula!$A:$O,5,FALSE),""))</f>
        <v>4</v>
      </c>
      <c r="E244" s="10" t="str">
        <f>IFERROR(VLOOKUP(A244,Tabula!$A:$O,6,FALSE),"")</f>
        <v xml:space="preserve">  Vecākais sociālais darbinieks</v>
      </c>
      <c r="F244" s="14" t="str">
        <f>IF(IFERROR(VLOOKUP($A244,Tabula!$A:$O,7,FALSE),"")=0,"",IFERROR(VLOOKUP($A244,Tabula!$A:$O,7,FALSE),""))</f>
        <v>Sociālā darba joma</v>
      </c>
      <c r="G244" s="10">
        <f>IFERROR(VLOOKUP(A244,Tabula!$A:$O,8,FALSE),"")</f>
        <v>0</v>
      </c>
      <c r="H244" s="10">
        <f>IFERROR(VLOOKUP(A244,Tabula!$A:$O,9,FALSE),"")</f>
        <v>0</v>
      </c>
      <c r="I244" s="13">
        <f>IF(IFERROR(VLOOKUP($A244,Tabula!$A:$O,10,FALSE),"")=0,"",IFERROR(VLOOKUP($A244,Tabula!$A:$O,10,FALSE),""))</f>
        <v>67181882</v>
      </c>
      <c r="J244" s="27" t="str">
        <f>IF(IFERROR(VLOOKUP($A244,Tabula!$A:$O,11,FALSE),"")=0,"",IFERROR(VLOOKUP($A244,Tabula!$A:$O,11,FALSE),""))</f>
        <v>13.00-18.00 (rindas kārt.)</v>
      </c>
      <c r="K244" s="27" t="str">
        <f>IF(IFERROR(VLOOKUP($A244,Tabula!$A:$O,12,FALSE),"")=0,"",IFERROR(VLOOKUP($A244,Tabula!$A:$O,12,FALSE),""))</f>
        <v/>
      </c>
      <c r="L244" s="27" t="str">
        <f>IF(IFERROR(VLOOKUP($A244,Tabula!$A:$O,13,FALSE),"")=0,"",IFERROR(VLOOKUP($A244,Tabula!$A:$O,13,FALSE),""))</f>
        <v/>
      </c>
      <c r="M244" s="27" t="str">
        <f>IF(IFERROR(VLOOKUP($A244,Tabula!$A:$O,14,FALSE),"")=0,"",IFERROR(VLOOKUP($A244,Tabula!$A:$O,14,FALSE),""))</f>
        <v>9.00-12.00
13.00-15.00 (rindas kārt.)</v>
      </c>
      <c r="N244" s="27" t="str">
        <f>IF(IFERROR(VLOOKUP($A244,Tabula!$A:$O,15,FALSE),"")=0,"",IFERROR(VLOOKUP($A244,Tabula!$A:$O,15,FALSE),""))</f>
        <v/>
      </c>
    </row>
    <row r="245" spans="1:14" s="1" customFormat="1" ht="42" customHeight="1" x14ac:dyDescent="0.3">
      <c r="A245" s="2">
        <v>240</v>
      </c>
      <c r="B245" s="10" t="str">
        <f>IFERROR(VLOOKUP(A245,Tabula!$A:$O,3,FALSE),"")</f>
        <v>Pārdaugavas rajona nodaļas Teritoriālais centrs "Bolderāja"</v>
      </c>
      <c r="C245" s="10" t="str">
        <f>IFERROR(VLOOKUP(A245,Tabula!$A:$O,4,FALSE),"")</f>
        <v>Mežrozīšu iela 43</v>
      </c>
      <c r="D245" s="13">
        <f>IF(IFERROR(VLOOKUP($A245,Tabula!$A:$O,5,FALSE),"")=0,"",IFERROR(VLOOKUP($A245,Tabula!$A:$O,5,FALSE),""))</f>
        <v>7</v>
      </c>
      <c r="E245" s="10" t="str">
        <f>IFERROR(VLOOKUP(A245,Tabula!$A:$O,6,FALSE),"")</f>
        <v xml:space="preserve">  Sociālais darbinieks</v>
      </c>
      <c r="F245" s="14" t="str">
        <f>IF(IFERROR(VLOOKUP($A245,Tabula!$A:$O,7,FALSE),"")=0,"",IFERROR(VLOOKUP($A245,Tabula!$A:$O,7,FALSE),""))</f>
        <v>Sociālā pakalpojuma joma</v>
      </c>
      <c r="G245" s="10">
        <f>IFERROR(VLOOKUP(A245,Tabula!$A:$O,8,FALSE),"")</f>
        <v>0</v>
      </c>
      <c r="H245" s="10">
        <f>IFERROR(VLOOKUP(A245,Tabula!$A:$O,9,FALSE),"")</f>
        <v>0</v>
      </c>
      <c r="I245" s="13">
        <f>IF(IFERROR(VLOOKUP($A245,Tabula!$A:$O,10,FALSE),"")=0,"",IFERROR(VLOOKUP($A245,Tabula!$A:$O,10,FALSE),""))</f>
        <v>67181481</v>
      </c>
      <c r="J245" s="27" t="str">
        <f>IF(IFERROR(VLOOKUP($A245,Tabula!$A:$O,11,FALSE),"")=0,"",IFERROR(VLOOKUP($A245,Tabula!$A:$O,11,FALSE),""))</f>
        <v>13.00-18.00 (iepr. pier.)</v>
      </c>
      <c r="K245" s="27" t="str">
        <f>IF(IFERROR(VLOOKUP($A245,Tabula!$A:$O,12,FALSE),"")=0,"",IFERROR(VLOOKUP($A245,Tabula!$A:$O,12,FALSE),""))</f>
        <v>9.00-13.00 (rindas kārt.)</v>
      </c>
      <c r="L245" s="27" t="str">
        <f>IF(IFERROR(VLOOKUP($A245,Tabula!$A:$O,13,FALSE),"")=0,"",IFERROR(VLOOKUP($A245,Tabula!$A:$O,13,FALSE),""))</f>
        <v/>
      </c>
      <c r="M245" s="27" t="str">
        <f>IF(IFERROR(VLOOKUP($A245,Tabula!$A:$O,14,FALSE),"")=0,"",IFERROR(VLOOKUP($A245,Tabula!$A:$O,14,FALSE),""))</f>
        <v>9.00-12.00  13.00-16.00 (iepr.pier.)</v>
      </c>
      <c r="N245" s="27" t="str">
        <f>IF(IFERROR(VLOOKUP($A245,Tabula!$A:$O,15,FALSE),"")=0,"",IFERROR(VLOOKUP($A245,Tabula!$A:$O,15,FALSE),""))</f>
        <v/>
      </c>
    </row>
    <row r="246" spans="1:14" s="1" customFormat="1" ht="42" customHeight="1" x14ac:dyDescent="0.3">
      <c r="A246" s="2">
        <v>241</v>
      </c>
      <c r="B246" s="10" t="str">
        <f>IFERROR(VLOOKUP(A246,Tabula!$A:$O,3,FALSE),"")</f>
        <v>Pārdaugavas rajona nodaļas Teritoriālais centrs "Bolderāja"</v>
      </c>
      <c r="C246" s="10" t="str">
        <f>IFERROR(VLOOKUP(A246,Tabula!$A:$O,4,FALSE),"")</f>
        <v>Mežrozīšu iela 43</v>
      </c>
      <c r="D246" s="13">
        <f>IF(IFERROR(VLOOKUP($A246,Tabula!$A:$O,5,FALSE),"")=0,"",IFERROR(VLOOKUP($A246,Tabula!$A:$O,5,FALSE),""))</f>
        <v>7</v>
      </c>
      <c r="E246" s="10" t="str">
        <f>IFERROR(VLOOKUP(A246,Tabula!$A:$O,6,FALSE),"")</f>
        <v xml:space="preserve">  Sociālais darbinieks</v>
      </c>
      <c r="F246" s="14" t="str">
        <f>IF(IFERROR(VLOOKUP($A246,Tabula!$A:$O,7,FALSE),"")=0,"",IFERROR(VLOOKUP($A246,Tabula!$A:$O,7,FALSE),""))</f>
        <v>Sociālā pakalpojuma joma</v>
      </c>
      <c r="G246" s="10">
        <f>IFERROR(VLOOKUP(A246,Tabula!$A:$O,8,FALSE),"")</f>
        <v>0</v>
      </c>
      <c r="H246" s="10">
        <f>IFERROR(VLOOKUP(A246,Tabula!$A:$O,9,FALSE),"")</f>
        <v>0</v>
      </c>
      <c r="I246" s="13">
        <f>IF(IFERROR(VLOOKUP($A246,Tabula!$A:$O,10,FALSE),"")=0,"",IFERROR(VLOOKUP($A246,Tabula!$A:$O,10,FALSE),""))</f>
        <v>67181568</v>
      </c>
      <c r="J246" s="27" t="str">
        <f>IF(IFERROR(VLOOKUP($A246,Tabula!$A:$O,11,FALSE),"")=0,"",IFERROR(VLOOKUP($A246,Tabula!$A:$O,11,FALSE),""))</f>
        <v>13.00-18.00 (iepr. pier.)</v>
      </c>
      <c r="K246" s="27" t="str">
        <f>IF(IFERROR(VLOOKUP($A246,Tabula!$A:$O,12,FALSE),"")=0,"",IFERROR(VLOOKUP($A246,Tabula!$A:$O,12,FALSE),""))</f>
        <v>9.00-13.00 (rindas kārt.)</v>
      </c>
      <c r="L246" s="27" t="str">
        <f>IF(IFERROR(VLOOKUP($A246,Tabula!$A:$O,13,FALSE),"")=0,"",IFERROR(VLOOKUP($A246,Tabula!$A:$O,13,FALSE),""))</f>
        <v/>
      </c>
      <c r="M246" s="27" t="str">
        <f>IF(IFERROR(VLOOKUP($A246,Tabula!$A:$O,14,FALSE),"")=0,"",IFERROR(VLOOKUP($A246,Tabula!$A:$O,14,FALSE),""))</f>
        <v>9.00-12.00  13.00-16.00 (iepr.pier.)</v>
      </c>
      <c r="N246" s="27" t="str">
        <f>IF(IFERROR(VLOOKUP($A246,Tabula!$A:$O,15,FALSE),"")=0,"",IFERROR(VLOOKUP($A246,Tabula!$A:$O,15,FALSE),""))</f>
        <v/>
      </c>
    </row>
    <row r="247" spans="1:14" s="1" customFormat="1" ht="42" customHeight="1" x14ac:dyDescent="0.3">
      <c r="A247" s="2">
        <v>242</v>
      </c>
      <c r="B247" s="10" t="str">
        <f>IFERROR(VLOOKUP(A247,Tabula!$A:$O,3,FALSE),"")</f>
        <v>Pārdaugavas rajona nodaļas Teritoriālais centrs "Bolderāja"</v>
      </c>
      <c r="C247" s="10" t="str">
        <f>IFERROR(VLOOKUP(A247,Tabula!$A:$O,4,FALSE),"")</f>
        <v>Mežrozīšu iela 43</v>
      </c>
      <c r="D247" s="13">
        <f>IF(IFERROR(VLOOKUP($A247,Tabula!$A:$O,5,FALSE),"")=0,"",IFERROR(VLOOKUP($A247,Tabula!$A:$O,5,FALSE),""))</f>
        <v>3</v>
      </c>
      <c r="E247" s="10" t="str">
        <f>IFERROR(VLOOKUP(A247,Tabula!$A:$O,6,FALSE),"")</f>
        <v xml:space="preserve">   Vecākais sociālais darbinieks</v>
      </c>
      <c r="F247" s="14" t="str">
        <f>IF(IFERROR(VLOOKUP($A247,Tabula!$A:$O,7,FALSE),"")=0,"",IFERROR(VLOOKUP($A247,Tabula!$A:$O,7,FALSE),""))</f>
        <v>Sociālās palīdzības joma</v>
      </c>
      <c r="G247" s="10" t="str">
        <f>IFERROR(VLOOKUP(A247,Tabula!$A:$O,8,FALSE),"")</f>
        <v>Rubina Jūlija</v>
      </c>
      <c r="H247" s="10" t="str">
        <f>IFERROR(VLOOKUP(A247,Tabula!$A:$O,9,FALSE),"")</f>
        <v>julija.rubina@riga.lv</v>
      </c>
      <c r="I247" s="13">
        <f>IF(IFERROR(VLOOKUP($A247,Tabula!$A:$O,10,FALSE),"")=0,"",IFERROR(VLOOKUP($A247,Tabula!$A:$O,10,FALSE),""))</f>
        <v>67181480</v>
      </c>
      <c r="J247" s="27" t="str">
        <f>IF(IFERROR(VLOOKUP($A247,Tabula!$A:$O,11,FALSE),"")=0,"",IFERROR(VLOOKUP($A247,Tabula!$A:$O,11,FALSE),""))</f>
        <v>13.00-18.00 (rindas kārt.)</v>
      </c>
      <c r="K247" s="27" t="str">
        <f>IF(IFERROR(VLOOKUP($A247,Tabula!$A:$O,12,FALSE),"")=0,"",IFERROR(VLOOKUP($A247,Tabula!$A:$O,12,FALSE),""))</f>
        <v/>
      </c>
      <c r="L247" s="27" t="str">
        <f>IF(IFERROR(VLOOKUP($A247,Tabula!$A:$O,13,FALSE),"")=0,"",IFERROR(VLOOKUP($A247,Tabula!$A:$O,13,FALSE),""))</f>
        <v/>
      </c>
      <c r="M247" s="27" t="str">
        <f>IF(IFERROR(VLOOKUP($A247,Tabula!$A:$O,14,FALSE),"")=0,"",IFERROR(VLOOKUP($A247,Tabula!$A:$O,14,FALSE),""))</f>
        <v>9.00-12.00
13.00-15.00 (rindas kārt.)</v>
      </c>
      <c r="N247" s="27" t="str">
        <f>IF(IFERROR(VLOOKUP($A247,Tabula!$A:$O,15,FALSE),"")=0,"",IFERROR(VLOOKUP($A247,Tabula!$A:$O,15,FALSE),""))</f>
        <v/>
      </c>
    </row>
    <row r="248" spans="1:14" s="1" customFormat="1" ht="42" customHeight="1" x14ac:dyDescent="0.3">
      <c r="A248" s="2">
        <v>243</v>
      </c>
      <c r="B248" s="10" t="str">
        <f>IFERROR(VLOOKUP(A248,Tabula!$A:$O,3,FALSE),"")</f>
        <v>Pārdaugavas rajona nodaļas Teritoriālais centrs "Bolderāja"</v>
      </c>
      <c r="C248" s="10" t="str">
        <f>IFERROR(VLOOKUP(A248,Tabula!$A:$O,4,FALSE),"")</f>
        <v>Mežrozīšu iela 43</v>
      </c>
      <c r="D248" s="13">
        <f>IF(IFERROR(VLOOKUP($A248,Tabula!$A:$O,5,FALSE),"")=0,"",IFERROR(VLOOKUP($A248,Tabula!$A:$O,5,FALSE),""))</f>
        <v>2</v>
      </c>
      <c r="E248" s="10" t="str">
        <f>IFERROR(VLOOKUP(A248,Tabula!$A:$O,6,FALSE),"")</f>
        <v xml:space="preserve">   Sociālais darbinieks</v>
      </c>
      <c r="F248" s="14" t="str">
        <f>IF(IFERROR(VLOOKUP($A248,Tabula!$A:$O,7,FALSE),"")=0,"",IFERROR(VLOOKUP($A248,Tabula!$A:$O,7,FALSE),""))</f>
        <v>Sociālās palīdzības joma</v>
      </c>
      <c r="G248" s="10" t="str">
        <f>IFERROR(VLOOKUP(A248,Tabula!$A:$O,8,FALSE),"")</f>
        <v>Podniece Solvita</v>
      </c>
      <c r="H248" s="10" t="str">
        <f>IFERROR(VLOOKUP(A248,Tabula!$A:$O,9,FALSE),"")</f>
        <v>solvita.podniece@riga.lv</v>
      </c>
      <c r="I248" s="13">
        <f>IF(IFERROR(VLOOKUP($A248,Tabula!$A:$O,10,FALSE),"")=0,"",IFERROR(VLOOKUP($A248,Tabula!$A:$O,10,FALSE),""))</f>
        <v>67012365</v>
      </c>
      <c r="J248" s="27" t="str">
        <f>IF(IFERROR(VLOOKUP($A248,Tabula!$A:$O,11,FALSE),"")=0,"",IFERROR(VLOOKUP($A248,Tabula!$A:$O,11,FALSE),""))</f>
        <v>13.00-18.00 (iepr. pier.)</v>
      </c>
      <c r="K248" s="27" t="str">
        <f>IF(IFERROR(VLOOKUP($A248,Tabula!$A:$O,12,FALSE),"")=0,"",IFERROR(VLOOKUP($A248,Tabula!$A:$O,12,FALSE),""))</f>
        <v>9.00-13.00 (rindas kārt.)</v>
      </c>
      <c r="L248" s="27" t="str">
        <f>IF(IFERROR(VLOOKUP($A248,Tabula!$A:$O,13,FALSE),"")=0,"",IFERROR(VLOOKUP($A248,Tabula!$A:$O,13,FALSE),""))</f>
        <v/>
      </c>
      <c r="M248" s="27" t="str">
        <f>IF(IFERROR(VLOOKUP($A248,Tabula!$A:$O,14,FALSE),"")=0,"",IFERROR(VLOOKUP($A248,Tabula!$A:$O,14,FALSE),""))</f>
        <v>9.00-12.00  13.00-16.00 (iepr.pier.)</v>
      </c>
      <c r="N248" s="27" t="str">
        <f>IF(IFERROR(VLOOKUP($A248,Tabula!$A:$O,15,FALSE),"")=0,"",IFERROR(VLOOKUP($A248,Tabula!$A:$O,15,FALSE),""))</f>
        <v/>
      </c>
    </row>
    <row r="249" spans="1:14" s="1" customFormat="1" ht="42" customHeight="1" x14ac:dyDescent="0.3">
      <c r="A249" s="2">
        <v>244</v>
      </c>
      <c r="B249" s="10" t="str">
        <f>IFERROR(VLOOKUP(A249,Tabula!$A:$O,3,FALSE),"")</f>
        <v>Pārdaugavas rajona nodaļas Teritoriālais centrs "Bolderāja"</v>
      </c>
      <c r="C249" s="10" t="str">
        <f>IFERROR(VLOOKUP(A249,Tabula!$A:$O,4,FALSE),"")</f>
        <v>Mežrozīšu iela 43</v>
      </c>
      <c r="D249" s="13">
        <f>IF(IFERROR(VLOOKUP($A249,Tabula!$A:$O,5,FALSE),"")=0,"",IFERROR(VLOOKUP($A249,Tabula!$A:$O,5,FALSE),""))</f>
        <v>19</v>
      </c>
      <c r="E249" s="10" t="str">
        <f>IFERROR(VLOOKUP(A249,Tabula!$A:$O,6,FALSE),"")</f>
        <v xml:space="preserve">    Sociālās palīdzības organizators</v>
      </c>
      <c r="F249" s="14" t="str">
        <f>IF(IFERROR(VLOOKUP($A249,Tabula!$A:$O,7,FALSE),"")=0,"",IFERROR(VLOOKUP($A249,Tabula!$A:$O,7,FALSE),""))</f>
        <v>Sociālās palīdzības joma</v>
      </c>
      <c r="G249" s="10" t="str">
        <f>IFERROR(VLOOKUP(A249,Tabula!$A:$O,8,FALSE),"")</f>
        <v>Auziņa Vera</v>
      </c>
      <c r="H249" s="10" t="str">
        <f>IFERROR(VLOOKUP(A249,Tabula!$A:$O,9,FALSE),"")</f>
        <v xml:space="preserve">vera.auzina@riga.lv </v>
      </c>
      <c r="I249" s="13">
        <f>IF(IFERROR(VLOOKUP($A249,Tabula!$A:$O,10,FALSE),"")=0,"",IFERROR(VLOOKUP($A249,Tabula!$A:$O,10,FALSE),""))</f>
        <v>67037332</v>
      </c>
      <c r="J249" s="27" t="str">
        <f>IF(IFERROR(VLOOKUP($A249,Tabula!$A:$O,11,FALSE),"")=0,"",IFERROR(VLOOKUP($A249,Tabula!$A:$O,11,FALSE),""))</f>
        <v>9.00-18.00 (iepr.pier.)</v>
      </c>
      <c r="K249" s="27" t="str">
        <f>IF(IFERROR(VLOOKUP($A249,Tabula!$A:$O,12,FALSE),"")=0,"",IFERROR(VLOOKUP($A249,Tabula!$A:$O,12,FALSE),""))</f>
        <v>9.00-16.30 (iepr.pier.)</v>
      </c>
      <c r="L249" s="27" t="str">
        <f>IF(IFERROR(VLOOKUP($A249,Tabula!$A:$O,13,FALSE),"")=0,"",IFERROR(VLOOKUP($A249,Tabula!$A:$O,13,FALSE),""))</f>
        <v>9.00-16.30 (iepr.pier.)</v>
      </c>
      <c r="M249" s="27" t="str">
        <f>IF(IFERROR(VLOOKUP($A249,Tabula!$A:$O,14,FALSE),"")=0,"",IFERROR(VLOOKUP($A249,Tabula!$A:$O,14,FALSE),""))</f>
        <v>9.00-16.30 (iepr.pier.)</v>
      </c>
      <c r="N249" s="27" t="str">
        <f>IF(IFERROR(VLOOKUP($A249,Tabula!$A:$O,15,FALSE),"")=0,"",IFERROR(VLOOKUP($A249,Tabula!$A:$O,15,FALSE),""))</f>
        <v>9.00-14.00 (Apkalpo aprūpes mājās pakalpojuma sniedzēja darbiniekus)</v>
      </c>
    </row>
    <row r="250" spans="1:14" s="1" customFormat="1" ht="42" customHeight="1" x14ac:dyDescent="0.3">
      <c r="A250" s="2">
        <v>245</v>
      </c>
      <c r="B250" s="10" t="str">
        <f>IFERROR(VLOOKUP(A250,Tabula!$A:$O,3,FALSE),"")</f>
        <v>Pārdaugavas rajona nodaļas Teritoriālais centrs "Bolderāja"</v>
      </c>
      <c r="C250" s="10" t="str">
        <f>IFERROR(VLOOKUP(A250,Tabula!$A:$O,4,FALSE),"")</f>
        <v>Mežrozīšu iela 43</v>
      </c>
      <c r="D250" s="13">
        <f>IF(IFERROR(VLOOKUP($A250,Tabula!$A:$O,5,FALSE),"")=0,"",IFERROR(VLOOKUP($A250,Tabula!$A:$O,5,FALSE),""))</f>
        <v>22</v>
      </c>
      <c r="E250" s="10" t="str">
        <f>IFERROR(VLOOKUP(A250,Tabula!$A:$O,6,FALSE),"")</f>
        <v xml:space="preserve">    Sociālās palīdzības organizators</v>
      </c>
      <c r="F250" s="14" t="str">
        <f>IF(IFERROR(VLOOKUP($A250,Tabula!$A:$O,7,FALSE),"")=0,"",IFERROR(VLOOKUP($A250,Tabula!$A:$O,7,FALSE),""))</f>
        <v>Sociālās palīdzības joma</v>
      </c>
      <c r="G250" s="10" t="str">
        <f>IFERROR(VLOOKUP(A250,Tabula!$A:$O,8,FALSE),"")</f>
        <v>Gorbļanska Miroslava</v>
      </c>
      <c r="H250" s="10" t="str">
        <f>IFERROR(VLOOKUP(A250,Tabula!$A:$O,9,FALSE),"")</f>
        <v>miroslava.gorblanska@riga.lv</v>
      </c>
      <c r="I250" s="13">
        <f>IF(IFERROR(VLOOKUP($A250,Tabula!$A:$O,10,FALSE),"")=0,"",IFERROR(VLOOKUP($A250,Tabula!$A:$O,10,FALSE),""))</f>
        <v>67181482</v>
      </c>
      <c r="J250" s="27" t="str">
        <f>IF(IFERROR(VLOOKUP($A250,Tabula!$A:$O,11,FALSE),"")=0,"",IFERROR(VLOOKUP($A250,Tabula!$A:$O,11,FALSE),""))</f>
        <v>9.00-18.00 (iepr.pier.)</v>
      </c>
      <c r="K250" s="27" t="str">
        <f>IF(IFERROR(VLOOKUP($A250,Tabula!$A:$O,12,FALSE),"")=0,"",IFERROR(VLOOKUP($A250,Tabula!$A:$O,12,FALSE),""))</f>
        <v>9.00-16.30 (iepr.pier.)</v>
      </c>
      <c r="L250" s="27" t="str">
        <f>IF(IFERROR(VLOOKUP($A250,Tabula!$A:$O,13,FALSE),"")=0,"",IFERROR(VLOOKUP($A250,Tabula!$A:$O,13,FALSE),""))</f>
        <v>9.00-16.30 (iepr.pier.)</v>
      </c>
      <c r="M250" s="27" t="str">
        <f>IF(IFERROR(VLOOKUP($A250,Tabula!$A:$O,14,FALSE),"")=0,"",IFERROR(VLOOKUP($A250,Tabula!$A:$O,14,FALSE),""))</f>
        <v>9.00-16.30 (iepr.pier.)</v>
      </c>
      <c r="N250" s="27" t="str">
        <f>IF(IFERROR(VLOOKUP($A250,Tabula!$A:$O,15,FALSE),"")=0,"",IFERROR(VLOOKUP($A250,Tabula!$A:$O,15,FALSE),""))</f>
        <v>9.00-14.00 (Apkalpo aprūpes mājās pakalpojuma sniedzēja darbiniekus)</v>
      </c>
    </row>
    <row r="251" spans="1:14" s="1" customFormat="1" ht="42" customHeight="1" x14ac:dyDescent="0.3">
      <c r="A251" s="2">
        <v>246</v>
      </c>
      <c r="B251" s="10" t="str">
        <f>IFERROR(VLOOKUP(A251,Tabula!$A:$O,3,FALSE),"")</f>
        <v>Pārdaugavas rajona nodaļas Teritoriālais centrs "Bolderāja"</v>
      </c>
      <c r="C251" s="10" t="str">
        <f>IFERROR(VLOOKUP(A251,Tabula!$A:$O,4,FALSE),"")</f>
        <v>Mežrozīšu iela 43</v>
      </c>
      <c r="D251" s="13">
        <f>IF(IFERROR(VLOOKUP($A251,Tabula!$A:$O,5,FALSE),"")=0,"",IFERROR(VLOOKUP($A251,Tabula!$A:$O,5,FALSE),""))</f>
        <v>22</v>
      </c>
      <c r="E251" s="10" t="str">
        <f>IFERROR(VLOOKUP(A251,Tabula!$A:$O,6,FALSE),"")</f>
        <v xml:space="preserve">    Sociālās palīdzības organizators</v>
      </c>
      <c r="F251" s="14" t="str">
        <f>IF(IFERROR(VLOOKUP($A251,Tabula!$A:$O,7,FALSE),"")=0,"",IFERROR(VLOOKUP($A251,Tabula!$A:$O,7,FALSE),""))</f>
        <v>Sociālās palīdzības joma</v>
      </c>
      <c r="G251" s="10" t="str">
        <f>IFERROR(VLOOKUP(A251,Tabula!$A:$O,8,FALSE),"")</f>
        <v>Jermolova Inese</v>
      </c>
      <c r="H251" s="10" t="str">
        <f>IFERROR(VLOOKUP(A251,Tabula!$A:$O,9,FALSE),"")</f>
        <v>Inese.Jermolova@riga.lv</v>
      </c>
      <c r="I251" s="13">
        <f>IF(IFERROR(VLOOKUP($A251,Tabula!$A:$O,10,FALSE),"")=0,"",IFERROR(VLOOKUP($A251,Tabula!$A:$O,10,FALSE),""))</f>
        <v>67105528</v>
      </c>
      <c r="J251" s="27" t="str">
        <f>IF(IFERROR(VLOOKUP($A251,Tabula!$A:$O,11,FALSE),"")=0,"",IFERROR(VLOOKUP($A251,Tabula!$A:$O,11,FALSE),""))</f>
        <v>9.00-18.00 (iepr.pier.)</v>
      </c>
      <c r="K251" s="27" t="str">
        <f>IF(IFERROR(VLOOKUP($A251,Tabula!$A:$O,12,FALSE),"")=0,"",IFERROR(VLOOKUP($A251,Tabula!$A:$O,12,FALSE),""))</f>
        <v>9.00-16.30 (iepr.pier.)</v>
      </c>
      <c r="L251" s="27" t="str">
        <f>IF(IFERROR(VLOOKUP($A251,Tabula!$A:$O,13,FALSE),"")=0,"",IFERROR(VLOOKUP($A251,Tabula!$A:$O,13,FALSE),""))</f>
        <v>9.00-16.30 (iepr.pier.)</v>
      </c>
      <c r="M251" s="27" t="str">
        <f>IF(IFERROR(VLOOKUP($A251,Tabula!$A:$O,14,FALSE),"")=0,"",IFERROR(VLOOKUP($A251,Tabula!$A:$O,14,FALSE),""))</f>
        <v>9.00-16.30 (iepr.pier.)</v>
      </c>
      <c r="N251" s="27" t="str">
        <f>IF(IFERROR(VLOOKUP($A251,Tabula!$A:$O,15,FALSE),"")=0,"",IFERROR(VLOOKUP($A251,Tabula!$A:$O,15,FALSE),""))</f>
        <v>9.00-14.00 (Apkalpo aprūpes mājās pakalpojuma sniedzēja darbiniekus)</v>
      </c>
    </row>
    <row r="252" spans="1:14" s="1" customFormat="1" ht="42" customHeight="1" x14ac:dyDescent="0.3">
      <c r="A252" s="2">
        <v>247</v>
      </c>
      <c r="B252" s="10" t="str">
        <f>IFERROR(VLOOKUP(A252,Tabula!$A:$O,3,FALSE),"")</f>
        <v>Pārdaugavas rajona nodaļas Teritoriālais centrs "Bolderāja"</v>
      </c>
      <c r="C252" s="10" t="str">
        <f>IFERROR(VLOOKUP(A252,Tabula!$A:$O,4,FALSE),"")</f>
        <v>Mežrozīšu iela 43</v>
      </c>
      <c r="D252" s="13">
        <f>IF(IFERROR(VLOOKUP($A252,Tabula!$A:$O,5,FALSE),"")=0,"",IFERROR(VLOOKUP($A252,Tabula!$A:$O,5,FALSE),""))</f>
        <v>20</v>
      </c>
      <c r="E252" s="10" t="str">
        <f>IFERROR(VLOOKUP(A252,Tabula!$A:$O,6,FALSE),"")</f>
        <v xml:space="preserve">    Sociālās palīdzības organizators</v>
      </c>
      <c r="F252" s="14" t="str">
        <f>IF(IFERROR(VLOOKUP($A252,Tabula!$A:$O,7,FALSE),"")=0,"",IFERROR(VLOOKUP($A252,Tabula!$A:$O,7,FALSE),""))</f>
        <v>Sociālās palīdzības joma</v>
      </c>
      <c r="G252" s="10" t="str">
        <f>IFERROR(VLOOKUP(A252,Tabula!$A:$O,8,FALSE),"")</f>
        <v>Križus Baiba</v>
      </c>
      <c r="H252" s="10" t="str">
        <f>IFERROR(VLOOKUP(A252,Tabula!$A:$O,9,FALSE),"")</f>
        <v>baiba.krizus@riga.lv</v>
      </c>
      <c r="I252" s="13">
        <f>IF(IFERROR(VLOOKUP($A252,Tabula!$A:$O,10,FALSE),"")=0,"",IFERROR(VLOOKUP($A252,Tabula!$A:$O,10,FALSE),""))</f>
        <v>67102107</v>
      </c>
      <c r="J252" s="27" t="str">
        <f>IF(IFERROR(VLOOKUP($A252,Tabula!$A:$O,11,FALSE),"")=0,"",IFERROR(VLOOKUP($A252,Tabula!$A:$O,11,FALSE),""))</f>
        <v>9.00-18.00 (iepr.pier.)</v>
      </c>
      <c r="K252" s="27" t="str">
        <f>IF(IFERROR(VLOOKUP($A252,Tabula!$A:$O,12,FALSE),"")=0,"",IFERROR(VLOOKUP($A252,Tabula!$A:$O,12,FALSE),""))</f>
        <v>9.00-16.30 (iepr.pier.)</v>
      </c>
      <c r="L252" s="27" t="str">
        <f>IF(IFERROR(VLOOKUP($A252,Tabula!$A:$O,13,FALSE),"")=0,"",IFERROR(VLOOKUP($A252,Tabula!$A:$O,13,FALSE),""))</f>
        <v>9.00-16.30 (iepr.pier.)</v>
      </c>
      <c r="M252" s="27" t="str">
        <f>IF(IFERROR(VLOOKUP($A252,Tabula!$A:$O,14,FALSE),"")=0,"",IFERROR(VLOOKUP($A252,Tabula!$A:$O,14,FALSE),""))</f>
        <v>9.00-16.30 (iepr.pier.)</v>
      </c>
      <c r="N252" s="27" t="str">
        <f>IF(IFERROR(VLOOKUP($A252,Tabula!$A:$O,15,FALSE),"")=0,"",IFERROR(VLOOKUP($A252,Tabula!$A:$O,15,FALSE),""))</f>
        <v>9.00-14.00 (Apkalpo aprūpes mājās pakalpojuma sniedzēja darbiniekus)</v>
      </c>
    </row>
    <row r="253" spans="1:14" s="1" customFormat="1" ht="42" customHeight="1" x14ac:dyDescent="0.3">
      <c r="A253" s="2">
        <v>248</v>
      </c>
      <c r="B253" s="10" t="str">
        <f>IFERROR(VLOOKUP(A253,Tabula!$A:$O,3,FALSE),"")</f>
        <v>Pārdaugavas rajona nodaļas Teritoriālais centrs "Bolderāja"</v>
      </c>
      <c r="C253" s="10" t="str">
        <f>IFERROR(VLOOKUP(A253,Tabula!$A:$O,4,FALSE),"")</f>
        <v>Mežrozīšu iela 43</v>
      </c>
      <c r="D253" s="13">
        <f>IF(IFERROR(VLOOKUP($A253,Tabula!$A:$O,5,FALSE),"")=0,"",IFERROR(VLOOKUP($A253,Tabula!$A:$O,5,FALSE),""))</f>
        <v>20</v>
      </c>
      <c r="E253" s="10" t="str">
        <f>IFERROR(VLOOKUP(A253,Tabula!$A:$O,6,FALSE),"")</f>
        <v xml:space="preserve">    Sociālās palīdzības organizators</v>
      </c>
      <c r="F253" s="14" t="str">
        <f>IF(IFERROR(VLOOKUP($A253,Tabula!$A:$O,7,FALSE),"")=0,"",IFERROR(VLOOKUP($A253,Tabula!$A:$O,7,FALSE),""))</f>
        <v>Sociālās palīdzības joma</v>
      </c>
      <c r="G253" s="10" t="str">
        <f>IFERROR(VLOOKUP(A253,Tabula!$A:$O,8,FALSE),"")</f>
        <v>Zutere Asnate</v>
      </c>
      <c r="H253" s="10" t="str">
        <f>IFERROR(VLOOKUP(A253,Tabula!$A:$O,9,FALSE),"")</f>
        <v>asnate.zutere@riga.lv</v>
      </c>
      <c r="I253" s="13">
        <f>IF(IFERROR(VLOOKUP($A253,Tabula!$A:$O,10,FALSE),"")=0,"",IFERROR(VLOOKUP($A253,Tabula!$A:$O,10,FALSE),""))</f>
        <v>67105495</v>
      </c>
      <c r="J253" s="27" t="str">
        <f>IF(IFERROR(VLOOKUP($A253,Tabula!$A:$O,11,FALSE),"")=0,"",IFERROR(VLOOKUP($A253,Tabula!$A:$O,11,FALSE),""))</f>
        <v>9.00-18.00 (iepr.pier.)</v>
      </c>
      <c r="K253" s="27" t="str">
        <f>IF(IFERROR(VLOOKUP($A253,Tabula!$A:$O,12,FALSE),"")=0,"",IFERROR(VLOOKUP($A253,Tabula!$A:$O,12,FALSE),""))</f>
        <v>9.00-16.30 (iepr.pier.)</v>
      </c>
      <c r="L253" s="27" t="str">
        <f>IF(IFERROR(VLOOKUP($A253,Tabula!$A:$O,13,FALSE),"")=0,"",IFERROR(VLOOKUP($A253,Tabula!$A:$O,13,FALSE),""))</f>
        <v>9.00-16.30 (iepr.pier.)</v>
      </c>
      <c r="M253" s="27" t="str">
        <f>IF(IFERROR(VLOOKUP($A253,Tabula!$A:$O,14,FALSE),"")=0,"",IFERROR(VLOOKUP($A253,Tabula!$A:$O,14,FALSE),""))</f>
        <v>9.00-16.30 (iepr.pier.)</v>
      </c>
      <c r="N253" s="27" t="str">
        <f>IF(IFERROR(VLOOKUP($A253,Tabula!$A:$O,15,FALSE),"")=0,"",IFERROR(VLOOKUP($A253,Tabula!$A:$O,15,FALSE),""))</f>
        <v>9.00-14.00 (Apkalpo aprūpes mājās pakalpojuma sniedzēja darbiniekus)</v>
      </c>
    </row>
    <row r="254" spans="1:14" s="1" customFormat="1" ht="42" customHeight="1" x14ac:dyDescent="0.3">
      <c r="A254" s="2">
        <v>249</v>
      </c>
      <c r="B254" s="10" t="str">
        <f>IFERROR(VLOOKUP(A254,Tabula!$A:$O,3,FALSE),"")</f>
        <v>Pārdaugavas rajona nodaļas Teritoriālais centrs "Dzirciems"</v>
      </c>
      <c r="C254" s="10" t="str">
        <f>IFERROR(VLOOKUP(A254,Tabula!$A:$O,4,FALSE),"")</f>
        <v xml:space="preserve">Baldones iela 2 </v>
      </c>
      <c r="D254" s="13">
        <f>IF(IFERROR(VLOOKUP($A254,Tabula!$A:$O,5,FALSE),"")=0,"",IFERROR(VLOOKUP($A254,Tabula!$A:$O,5,FALSE),""))</f>
        <v>414</v>
      </c>
      <c r="E254" s="10" t="str">
        <f>IFERROR(VLOOKUP(A254,Tabula!$A:$O,6,FALSE),"")</f>
        <v>Teritoriālā centra vadītājs</v>
      </c>
      <c r="F254" s="14" t="str">
        <f>IF(IFERROR(VLOOKUP($A254,Tabula!$A:$O,7,FALSE),"")=0,"",IFERROR(VLOOKUP($A254,Tabula!$A:$O,7,FALSE),""))</f>
        <v/>
      </c>
      <c r="G254" s="10" t="str">
        <f>IFERROR(VLOOKUP(A254,Tabula!$A:$O,8,FALSE),"")</f>
        <v>Zilemane Ilze</v>
      </c>
      <c r="H254" s="10" t="str">
        <f>IFERROR(VLOOKUP(A254,Tabula!$A:$O,9,FALSE),"")</f>
        <v>Ilze.Zilemane@riga.lv</v>
      </c>
      <c r="I254" s="13">
        <f>IF(IFERROR(VLOOKUP($A254,Tabula!$A:$O,10,FALSE),"")=0,"",IFERROR(VLOOKUP($A254,Tabula!$A:$O,10,FALSE),""))</f>
        <v>67105526</v>
      </c>
      <c r="J254" s="27" t="str">
        <f>IF(IFERROR(VLOOKUP($A254,Tabula!$A:$O,11,FALSE),"")=0,"",IFERROR(VLOOKUP($A254,Tabula!$A:$O,11,FALSE),""))</f>
        <v>13.00-18.00 (iepr. pier.)</v>
      </c>
      <c r="K254" s="27" t="str">
        <f>IF(IFERROR(VLOOKUP($A254,Tabula!$A:$O,12,FALSE),"")=0,"",IFERROR(VLOOKUP($A254,Tabula!$A:$O,12,FALSE),""))</f>
        <v/>
      </c>
      <c r="L254" s="27" t="str">
        <f>IF(IFERROR(VLOOKUP($A254,Tabula!$A:$O,13,FALSE),"")=0,"",IFERROR(VLOOKUP($A254,Tabula!$A:$O,13,FALSE),""))</f>
        <v/>
      </c>
      <c r="M254" s="27" t="str">
        <f>IF(IFERROR(VLOOKUP($A254,Tabula!$A:$O,14,FALSE),"")=0,"",IFERROR(VLOOKUP($A254,Tabula!$A:$O,14,FALSE),""))</f>
        <v/>
      </c>
      <c r="N254" s="27" t="str">
        <f>IF(IFERROR(VLOOKUP($A254,Tabula!$A:$O,15,FALSE),"")=0,"",IFERROR(VLOOKUP($A254,Tabula!$A:$O,15,FALSE),""))</f>
        <v/>
      </c>
    </row>
    <row r="255" spans="1:14" s="1" customFormat="1" ht="42" customHeight="1" x14ac:dyDescent="0.3">
      <c r="A255" s="2">
        <v>250</v>
      </c>
      <c r="B255" s="10" t="str">
        <f>IFERROR(VLOOKUP(A255,Tabula!$A:$O,3,FALSE),"")</f>
        <v>Pārdaugavas rajona nodaļas Teritoriālais centrs "Dzirciems"</v>
      </c>
      <c r="C255" s="10" t="str">
        <f>IFERROR(VLOOKUP(A255,Tabula!$A:$O,4,FALSE),"")</f>
        <v xml:space="preserve">Baldones iela 2 </v>
      </c>
      <c r="D255" s="13" t="str">
        <f>IF(IFERROR(VLOOKUP($A255,Tabula!$A:$O,5,FALSE),"")=0,"",IFERROR(VLOOKUP($A255,Tabula!$A:$O,5,FALSE),""))</f>
        <v>3.stāvs</v>
      </c>
      <c r="E255" s="10" t="str">
        <f>IFERROR(VLOOKUP(A255,Tabula!$A:$O,6,FALSE),"")</f>
        <v>Informators</v>
      </c>
      <c r="F255" s="14" t="str">
        <f>IF(IFERROR(VLOOKUP($A255,Tabula!$A:$O,7,FALSE),"")=0,"",IFERROR(VLOOKUP($A255,Tabula!$A:$O,7,FALSE),""))</f>
        <v/>
      </c>
      <c r="G255" s="10" t="str">
        <f>IFERROR(VLOOKUP(A255,Tabula!$A:$O,8,FALSE),"")</f>
        <v>Pāže Zinta</v>
      </c>
      <c r="H255" s="10" t="str">
        <f>IFERROR(VLOOKUP(A255,Tabula!$A:$O,9,FALSE),"")</f>
        <v>zinta.paze@riga.lv</v>
      </c>
      <c r="I255" s="13" t="str">
        <f>IF(IFERROR(VLOOKUP($A255,Tabula!$A:$O,10,FALSE),"")=0,"",IFERROR(VLOOKUP($A255,Tabula!$A:$O,10,FALSE),""))</f>
        <v/>
      </c>
      <c r="J255" s="27" t="str">
        <f>IF(IFERROR(VLOOKUP($A255,Tabula!$A:$O,11,FALSE),"")=0,"",IFERROR(VLOOKUP($A255,Tabula!$A:$O,11,FALSE),""))</f>
        <v/>
      </c>
      <c r="K255" s="27" t="str">
        <f>IF(IFERROR(VLOOKUP($A255,Tabula!$A:$O,12,FALSE),"")=0,"",IFERROR(VLOOKUP($A255,Tabula!$A:$O,12,FALSE),""))</f>
        <v/>
      </c>
      <c r="L255" s="27" t="str">
        <f>IF(IFERROR(VLOOKUP($A255,Tabula!$A:$O,13,FALSE),"")=0,"",IFERROR(VLOOKUP($A255,Tabula!$A:$O,13,FALSE),""))</f>
        <v/>
      </c>
      <c r="M255" s="27" t="str">
        <f>IF(IFERROR(VLOOKUP($A255,Tabula!$A:$O,14,FALSE),"")=0,"",IFERROR(VLOOKUP($A255,Tabula!$A:$O,14,FALSE),""))</f>
        <v/>
      </c>
      <c r="N255" s="27" t="str">
        <f>IF(IFERROR(VLOOKUP($A255,Tabula!$A:$O,15,FALSE),"")=0,"",IFERROR(VLOOKUP($A255,Tabula!$A:$O,15,FALSE),""))</f>
        <v/>
      </c>
    </row>
    <row r="256" spans="1:14" s="1" customFormat="1" ht="42" customHeight="1" x14ac:dyDescent="0.3">
      <c r="A256" s="2">
        <v>251</v>
      </c>
      <c r="B256" s="10" t="str">
        <f>IFERROR(VLOOKUP(A256,Tabula!$A:$O,3,FALSE),"")</f>
        <v>Pārdaugavas rajona nodaļas Teritoriālais centrs "Dzirciems"</v>
      </c>
      <c r="C256" s="10" t="str">
        <f>IFERROR(VLOOKUP(A256,Tabula!$A:$O,4,FALSE),"")</f>
        <v xml:space="preserve">Baldones iela 2 </v>
      </c>
      <c r="D256" s="13">
        <f>IF(IFERROR(VLOOKUP($A256,Tabula!$A:$O,5,FALSE),"")=0,"",IFERROR(VLOOKUP($A256,Tabula!$A:$O,5,FALSE),""))</f>
        <v>406</v>
      </c>
      <c r="E256" s="10" t="str">
        <f>IFERROR(VLOOKUP(A256,Tabula!$A:$O,6,FALSE),"")</f>
        <v xml:space="preserve"> Sociālais darbinieks darbā ar ģimeni un bērniem</v>
      </c>
      <c r="F256" s="14" t="str">
        <f>IF(IFERROR(VLOOKUP($A256,Tabula!$A:$O,7,FALSE),"")=0,"",IFERROR(VLOOKUP($A256,Tabula!$A:$O,7,FALSE),""))</f>
        <v>Sociālā darba joma</v>
      </c>
      <c r="G256" s="10" t="str">
        <f>IFERROR(VLOOKUP(A256,Tabula!$A:$O,8,FALSE),"")</f>
        <v>Čipaite Edīte</v>
      </c>
      <c r="H256" s="10" t="str">
        <f>IFERROR(VLOOKUP(A256,Tabula!$A:$O,9,FALSE),"")</f>
        <v>edite.cipaite@riga.lv</v>
      </c>
      <c r="I256" s="13">
        <f>IF(IFERROR(VLOOKUP($A256,Tabula!$A:$O,10,FALSE),"")=0,"",IFERROR(VLOOKUP($A256,Tabula!$A:$O,10,FALSE),""))</f>
        <v>67037336</v>
      </c>
      <c r="J256" s="27" t="str">
        <f>IF(IFERROR(VLOOKUP($A256,Tabula!$A:$O,11,FALSE),"")=0,"",IFERROR(VLOOKUP($A256,Tabula!$A:$O,11,FALSE),""))</f>
        <v>13.00-18.00 (rindas kārt.)</v>
      </c>
      <c r="K256" s="27" t="str">
        <f>IF(IFERROR(VLOOKUP($A256,Tabula!$A:$O,12,FALSE),"")=0,"",IFERROR(VLOOKUP($A256,Tabula!$A:$O,12,FALSE),""))</f>
        <v/>
      </c>
      <c r="L256" s="27" t="str">
        <f>IF(IFERROR(VLOOKUP($A256,Tabula!$A:$O,13,FALSE),"")=0,"",IFERROR(VLOOKUP($A256,Tabula!$A:$O,13,FALSE),""))</f>
        <v/>
      </c>
      <c r="M256" s="27" t="str">
        <f>IF(IFERROR(VLOOKUP($A256,Tabula!$A:$O,14,FALSE),"")=0,"",IFERROR(VLOOKUP($A256,Tabula!$A:$O,14,FALSE),""))</f>
        <v>9.00-12.00
13.00-15.00 (rindas kārt.)</v>
      </c>
      <c r="N256" s="27" t="str">
        <f>IF(IFERROR(VLOOKUP($A256,Tabula!$A:$O,15,FALSE),"")=0,"",IFERROR(VLOOKUP($A256,Tabula!$A:$O,15,FALSE),""))</f>
        <v/>
      </c>
    </row>
    <row r="257" spans="1:14" s="1" customFormat="1" ht="42" customHeight="1" x14ac:dyDescent="0.3">
      <c r="A257" s="2">
        <v>252</v>
      </c>
      <c r="B257" s="10" t="str">
        <f>IFERROR(VLOOKUP(A257,Tabula!$A:$O,3,FALSE),"")</f>
        <v>Pārdaugavas rajona nodaļas Teritoriālais centrs "Dzirciems"</v>
      </c>
      <c r="C257" s="10" t="str">
        <f>IFERROR(VLOOKUP(A257,Tabula!$A:$O,4,FALSE),"")</f>
        <v xml:space="preserve">Baldones iela 2 </v>
      </c>
      <c r="D257" s="13">
        <f>IF(IFERROR(VLOOKUP($A257,Tabula!$A:$O,5,FALSE),"")=0,"",IFERROR(VLOOKUP($A257,Tabula!$A:$O,5,FALSE),""))</f>
        <v>413</v>
      </c>
      <c r="E257" s="10" t="str">
        <f>IFERROR(VLOOKUP(A257,Tabula!$A:$O,6,FALSE),"")</f>
        <v xml:space="preserve"> Sociālais darbinieks darbā ar ģimeni un bērniem</v>
      </c>
      <c r="F257" s="14" t="str">
        <f>IF(IFERROR(VLOOKUP($A257,Tabula!$A:$O,7,FALSE),"")=0,"",IFERROR(VLOOKUP($A257,Tabula!$A:$O,7,FALSE),""))</f>
        <v>Sociālā darba joma</v>
      </c>
      <c r="G257" s="10" t="str">
        <f>IFERROR(VLOOKUP(A257,Tabula!$A:$O,8,FALSE),"")</f>
        <v>Konopacka Liene</v>
      </c>
      <c r="H257" s="10" t="str">
        <f>IFERROR(VLOOKUP(A257,Tabula!$A:$O,9,FALSE),"")</f>
        <v>liene.konopacka@riga.lv</v>
      </c>
      <c r="I257" s="13">
        <f>IF(IFERROR(VLOOKUP($A257,Tabula!$A:$O,10,FALSE),"")=0,"",IFERROR(VLOOKUP($A257,Tabula!$A:$O,10,FALSE),""))</f>
        <v>67105530</v>
      </c>
      <c r="J257" s="27" t="str">
        <f>IF(IFERROR(VLOOKUP($A257,Tabula!$A:$O,11,FALSE),"")=0,"",IFERROR(VLOOKUP($A257,Tabula!$A:$O,11,FALSE),""))</f>
        <v>13.00-18.00 (rindas kārt.)</v>
      </c>
      <c r="K257" s="27" t="str">
        <f>IF(IFERROR(VLOOKUP($A257,Tabula!$A:$O,12,FALSE),"")=0,"",IFERROR(VLOOKUP($A257,Tabula!$A:$O,12,FALSE),""))</f>
        <v/>
      </c>
      <c r="L257" s="27" t="str">
        <f>IF(IFERROR(VLOOKUP($A257,Tabula!$A:$O,13,FALSE),"")=0,"",IFERROR(VLOOKUP($A257,Tabula!$A:$O,13,FALSE),""))</f>
        <v/>
      </c>
      <c r="M257" s="27" t="str">
        <f>IF(IFERROR(VLOOKUP($A257,Tabula!$A:$O,14,FALSE),"")=0,"",IFERROR(VLOOKUP($A257,Tabula!$A:$O,14,FALSE),""))</f>
        <v>9.00-12.00
13.00-15.00 (rindas kārt.)</v>
      </c>
      <c r="N257" s="27" t="str">
        <f>IF(IFERROR(VLOOKUP($A257,Tabula!$A:$O,15,FALSE),"")=0,"",IFERROR(VLOOKUP($A257,Tabula!$A:$O,15,FALSE),""))</f>
        <v/>
      </c>
    </row>
    <row r="258" spans="1:14" s="1" customFormat="1" ht="42" customHeight="1" x14ac:dyDescent="0.3">
      <c r="A258" s="2">
        <v>253</v>
      </c>
      <c r="B258" s="10" t="str">
        <f>IFERROR(VLOOKUP(A258,Tabula!$A:$O,3,FALSE),"")</f>
        <v>Pārdaugavas rajona nodaļas Teritoriālais centrs "Dzirciems"</v>
      </c>
      <c r="C258" s="10" t="str">
        <f>IFERROR(VLOOKUP(A258,Tabula!$A:$O,4,FALSE),"")</f>
        <v xml:space="preserve">Baldones iela 2 </v>
      </c>
      <c r="D258" s="13">
        <f>IF(IFERROR(VLOOKUP($A258,Tabula!$A:$O,5,FALSE),"")=0,"",IFERROR(VLOOKUP($A258,Tabula!$A:$O,5,FALSE),""))</f>
        <v>412</v>
      </c>
      <c r="E258" s="10" t="str">
        <f>IFERROR(VLOOKUP(A258,Tabula!$A:$O,6,FALSE),"")</f>
        <v xml:space="preserve"> Sociālais darbinieks darbā ar ģimeni un bērniem</v>
      </c>
      <c r="F258" s="14" t="str">
        <f>IF(IFERROR(VLOOKUP($A258,Tabula!$A:$O,7,FALSE),"")=0,"",IFERROR(VLOOKUP($A258,Tabula!$A:$O,7,FALSE),""))</f>
        <v>Sociālā darba joma</v>
      </c>
      <c r="G258" s="10" t="str">
        <f>IFERROR(VLOOKUP(A258,Tabula!$A:$O,8,FALSE),"")</f>
        <v>Mihņenoka Natālija</v>
      </c>
      <c r="H258" s="10" t="str">
        <f>IFERROR(VLOOKUP(A258,Tabula!$A:$O,9,FALSE),"")</f>
        <v>natalija.mihnenoka@riga.lv</v>
      </c>
      <c r="I258" s="13">
        <f>IF(IFERROR(VLOOKUP($A258,Tabula!$A:$O,10,FALSE),"")=0,"",IFERROR(VLOOKUP($A258,Tabula!$A:$O,10,FALSE),""))</f>
        <v>67105493</v>
      </c>
      <c r="J258" s="27" t="str">
        <f>IF(IFERROR(VLOOKUP($A258,Tabula!$A:$O,11,FALSE),"")=0,"",IFERROR(VLOOKUP($A258,Tabula!$A:$O,11,FALSE),""))</f>
        <v>13.00-18.00 (rindas kārt.)</v>
      </c>
      <c r="K258" s="27" t="str">
        <f>IF(IFERROR(VLOOKUP($A258,Tabula!$A:$O,12,FALSE),"")=0,"",IFERROR(VLOOKUP($A258,Tabula!$A:$O,12,FALSE),""))</f>
        <v/>
      </c>
      <c r="L258" s="27" t="str">
        <f>IF(IFERROR(VLOOKUP($A258,Tabula!$A:$O,13,FALSE),"")=0,"",IFERROR(VLOOKUP($A258,Tabula!$A:$O,13,FALSE),""))</f>
        <v/>
      </c>
      <c r="M258" s="27" t="str">
        <f>IF(IFERROR(VLOOKUP($A258,Tabula!$A:$O,14,FALSE),"")=0,"",IFERROR(VLOOKUP($A258,Tabula!$A:$O,14,FALSE),""))</f>
        <v>9.00-12.00
13.00-15.00 (rindas kārt.)</v>
      </c>
      <c r="N258" s="27" t="str">
        <f>IF(IFERROR(VLOOKUP($A258,Tabula!$A:$O,15,FALSE),"")=0,"",IFERROR(VLOOKUP($A258,Tabula!$A:$O,15,FALSE),""))</f>
        <v/>
      </c>
    </row>
    <row r="259" spans="1:14" s="1" customFormat="1" ht="42" customHeight="1" x14ac:dyDescent="0.3">
      <c r="A259" s="2">
        <v>254</v>
      </c>
      <c r="B259" s="10" t="str">
        <f>IFERROR(VLOOKUP(A259,Tabula!$A:$O,3,FALSE),"")</f>
        <v>Pārdaugavas rajona nodaļas Teritoriālais centrs "Dzirciems"</v>
      </c>
      <c r="C259" s="10" t="str">
        <f>IFERROR(VLOOKUP(A259,Tabula!$A:$O,4,FALSE),"")</f>
        <v xml:space="preserve">Baldones iela 2 </v>
      </c>
      <c r="D259" s="13">
        <f>IF(IFERROR(VLOOKUP($A259,Tabula!$A:$O,5,FALSE),"")=0,"",IFERROR(VLOOKUP($A259,Tabula!$A:$O,5,FALSE),""))</f>
        <v>408</v>
      </c>
      <c r="E259" s="10" t="str">
        <f>IFERROR(VLOOKUP(A259,Tabula!$A:$O,6,FALSE),"")</f>
        <v xml:space="preserve"> Sociālais darbinieks darbā ar ģimeni un bērniem</v>
      </c>
      <c r="F259" s="14" t="str">
        <f>IF(IFERROR(VLOOKUP($A259,Tabula!$A:$O,7,FALSE),"")=0,"",IFERROR(VLOOKUP($A259,Tabula!$A:$O,7,FALSE),""))</f>
        <v>Sociālā darba joma</v>
      </c>
      <c r="G259" s="10" t="str">
        <f>IFERROR(VLOOKUP(A259,Tabula!$A:$O,8,FALSE),"")</f>
        <v>Pušpure Sintija</v>
      </c>
      <c r="H259" s="10" t="str">
        <f>IFERROR(VLOOKUP(A259,Tabula!$A:$O,9,FALSE),"")</f>
        <v>sintija.puspure@riga.lv</v>
      </c>
      <c r="I259" s="13">
        <f>IF(IFERROR(VLOOKUP($A259,Tabula!$A:$O,10,FALSE),"")=0,"",IFERROR(VLOOKUP($A259,Tabula!$A:$O,10,FALSE),""))</f>
        <v>67105699</v>
      </c>
      <c r="J259" s="27" t="str">
        <f>IF(IFERROR(VLOOKUP($A259,Tabula!$A:$O,11,FALSE),"")=0,"",IFERROR(VLOOKUP($A259,Tabula!$A:$O,11,FALSE),""))</f>
        <v>13.00-18.00 (rindas kārt.)</v>
      </c>
      <c r="K259" s="27" t="str">
        <f>IF(IFERROR(VLOOKUP($A259,Tabula!$A:$O,12,FALSE),"")=0,"",IFERROR(VLOOKUP($A259,Tabula!$A:$O,12,FALSE),""))</f>
        <v/>
      </c>
      <c r="L259" s="27" t="str">
        <f>IF(IFERROR(VLOOKUP($A259,Tabula!$A:$O,13,FALSE),"")=0,"",IFERROR(VLOOKUP($A259,Tabula!$A:$O,13,FALSE),""))</f>
        <v/>
      </c>
      <c r="M259" s="27" t="str">
        <f>IF(IFERROR(VLOOKUP($A259,Tabula!$A:$O,14,FALSE),"")=0,"",IFERROR(VLOOKUP($A259,Tabula!$A:$O,14,FALSE),""))</f>
        <v>9.00-12.00
13.00-15.00 (rindas kārt.)</v>
      </c>
      <c r="N259" s="27" t="str">
        <f>IF(IFERROR(VLOOKUP($A259,Tabula!$A:$O,15,FALSE),"")=0,"",IFERROR(VLOOKUP($A259,Tabula!$A:$O,15,FALSE),""))</f>
        <v/>
      </c>
    </row>
    <row r="260" spans="1:14" s="1" customFormat="1" ht="42" customHeight="1" x14ac:dyDescent="0.3">
      <c r="A260" s="2">
        <v>255</v>
      </c>
      <c r="B260" s="10" t="str">
        <f>IFERROR(VLOOKUP(A260,Tabula!$A:$O,3,FALSE),"")</f>
        <v>Pārdaugavas rajona nodaļas Teritoriālais centrs "Dzirciems"</v>
      </c>
      <c r="C260" s="10" t="str">
        <f>IFERROR(VLOOKUP(A260,Tabula!$A:$O,4,FALSE),"")</f>
        <v xml:space="preserve">Baldones iela 2 </v>
      </c>
      <c r="D260" s="13">
        <f>IF(IFERROR(VLOOKUP($A260,Tabula!$A:$O,5,FALSE),"")=0,"",IFERROR(VLOOKUP($A260,Tabula!$A:$O,5,FALSE),""))</f>
        <v>403</v>
      </c>
      <c r="E260" s="10" t="str">
        <f>IFERROR(VLOOKUP(A260,Tabula!$A:$O,6,FALSE),"")</f>
        <v xml:space="preserve"> Sociālais darbinieks darbā ar ģimeni un bērniem</v>
      </c>
      <c r="F260" s="14" t="str">
        <f>IF(IFERROR(VLOOKUP($A260,Tabula!$A:$O,7,FALSE),"")=0,"",IFERROR(VLOOKUP($A260,Tabula!$A:$O,7,FALSE),""))</f>
        <v>Sociālā darba joma</v>
      </c>
      <c r="G260" s="10" t="str">
        <f>IFERROR(VLOOKUP(A260,Tabula!$A:$O,8,FALSE),"")</f>
        <v>Turka Dace</v>
      </c>
      <c r="H260" s="10" t="str">
        <f>IFERROR(VLOOKUP(A260,Tabula!$A:$O,9,FALSE),"")</f>
        <v>Dace.Turka@riga.lv</v>
      </c>
      <c r="I260" s="13">
        <f>IF(IFERROR(VLOOKUP($A260,Tabula!$A:$O,10,FALSE),"")=0,"",IFERROR(VLOOKUP($A260,Tabula!$A:$O,10,FALSE),""))</f>
        <v>67181878</v>
      </c>
      <c r="J260" s="27" t="str">
        <f>IF(IFERROR(VLOOKUP($A260,Tabula!$A:$O,11,FALSE),"")=0,"",IFERROR(VLOOKUP($A260,Tabula!$A:$O,11,FALSE),""))</f>
        <v>13.00-18.00 (rindas kārt.)</v>
      </c>
      <c r="K260" s="27" t="str">
        <f>IF(IFERROR(VLOOKUP($A260,Tabula!$A:$O,12,FALSE),"")=0,"",IFERROR(VLOOKUP($A260,Tabula!$A:$O,12,FALSE),""))</f>
        <v/>
      </c>
      <c r="L260" s="27" t="str">
        <f>IF(IFERROR(VLOOKUP($A260,Tabula!$A:$O,13,FALSE),"")=0,"",IFERROR(VLOOKUP($A260,Tabula!$A:$O,13,FALSE),""))</f>
        <v/>
      </c>
      <c r="M260" s="27" t="str">
        <f>IF(IFERROR(VLOOKUP($A260,Tabula!$A:$O,14,FALSE),"")=0,"",IFERROR(VLOOKUP($A260,Tabula!$A:$O,14,FALSE),""))</f>
        <v>9.00-12.00
13.00-15.00 (rindas kārt.)</v>
      </c>
      <c r="N260" s="27" t="str">
        <f>IF(IFERROR(VLOOKUP($A260,Tabula!$A:$O,15,FALSE),"")=0,"",IFERROR(VLOOKUP($A260,Tabula!$A:$O,15,FALSE),""))</f>
        <v/>
      </c>
    </row>
    <row r="261" spans="1:14" s="1" customFormat="1" ht="42" customHeight="1" x14ac:dyDescent="0.3">
      <c r="A261" s="2">
        <v>256</v>
      </c>
      <c r="B261" s="10" t="str">
        <f>IFERROR(VLOOKUP(A261,Tabula!$A:$O,3,FALSE),"")</f>
        <v>Pārdaugavas rajona nodaļas Teritoriālais centrs "Dzirciems"</v>
      </c>
      <c r="C261" s="10" t="str">
        <f>IFERROR(VLOOKUP(A261,Tabula!$A:$O,4,FALSE),"")</f>
        <v xml:space="preserve">Baldones iela 2 </v>
      </c>
      <c r="D261" s="13">
        <f>IF(IFERROR(VLOOKUP($A261,Tabula!$A:$O,5,FALSE),"")=0,"",IFERROR(VLOOKUP($A261,Tabula!$A:$O,5,FALSE),""))</f>
        <v>408</v>
      </c>
      <c r="E261" s="10" t="str">
        <f>IFERROR(VLOOKUP(A261,Tabula!$A:$O,6,FALSE),"")</f>
        <v xml:space="preserve"> Sociālais darbinieks darbā ar ģimeni un bērniem</v>
      </c>
      <c r="F261" s="14" t="str">
        <f>IF(IFERROR(VLOOKUP($A261,Tabula!$A:$O,7,FALSE),"")=0,"",IFERROR(VLOOKUP($A261,Tabula!$A:$O,7,FALSE),""))</f>
        <v>Sociālā darba joma</v>
      </c>
      <c r="G261" s="10" t="str">
        <f>IFERROR(VLOOKUP(A261,Tabula!$A:$O,8,FALSE),"")</f>
        <v>Vērdiņa Antoņina</v>
      </c>
      <c r="H261" s="10" t="str">
        <f>IFERROR(VLOOKUP(A261,Tabula!$A:$O,9,FALSE),"")</f>
        <v>antonina.verdina@riga.lv</v>
      </c>
      <c r="I261" s="13">
        <f>IF(IFERROR(VLOOKUP($A261,Tabula!$A:$O,10,FALSE),"")=0,"",IFERROR(VLOOKUP($A261,Tabula!$A:$O,10,FALSE),""))</f>
        <v>67012432</v>
      </c>
      <c r="J261" s="27" t="str">
        <f>IF(IFERROR(VLOOKUP($A261,Tabula!$A:$O,11,FALSE),"")=0,"",IFERROR(VLOOKUP($A261,Tabula!$A:$O,11,FALSE),""))</f>
        <v>13.00-18.00 (rindas kārt.)</v>
      </c>
      <c r="K261" s="27" t="str">
        <f>IF(IFERROR(VLOOKUP($A261,Tabula!$A:$O,12,FALSE),"")=0,"",IFERROR(VLOOKUP($A261,Tabula!$A:$O,12,FALSE),""))</f>
        <v/>
      </c>
      <c r="L261" s="27" t="str">
        <f>IF(IFERROR(VLOOKUP($A261,Tabula!$A:$O,13,FALSE),"")=0,"",IFERROR(VLOOKUP($A261,Tabula!$A:$O,13,FALSE),""))</f>
        <v/>
      </c>
      <c r="M261" s="27" t="str">
        <f>IF(IFERROR(VLOOKUP($A261,Tabula!$A:$O,14,FALSE),"")=0,"",IFERROR(VLOOKUP($A261,Tabula!$A:$O,14,FALSE),""))</f>
        <v>9.00-12.00
13.00-15.00 (rindas kārt.)</v>
      </c>
      <c r="N261" s="27" t="str">
        <f>IF(IFERROR(VLOOKUP($A261,Tabula!$A:$O,15,FALSE),"")=0,"",IFERROR(VLOOKUP($A261,Tabula!$A:$O,15,FALSE),""))</f>
        <v/>
      </c>
    </row>
    <row r="262" spans="1:14" s="1" customFormat="1" ht="42" customHeight="1" x14ac:dyDescent="0.3">
      <c r="A262" s="2">
        <v>257</v>
      </c>
      <c r="B262" s="10" t="str">
        <f>IFERROR(VLOOKUP(A262,Tabula!$A:$O,3,FALSE),"")</f>
        <v>Pārdaugavas rajona nodaļas Teritoriālais centrs "Dzirciems"</v>
      </c>
      <c r="C262" s="10" t="str">
        <f>IFERROR(VLOOKUP(A262,Tabula!$A:$O,4,FALSE),"")</f>
        <v xml:space="preserve">Baldones iela 2 </v>
      </c>
      <c r="D262" s="13">
        <f>IF(IFERROR(VLOOKUP($A262,Tabula!$A:$O,5,FALSE),"")=0,"",IFERROR(VLOOKUP($A262,Tabula!$A:$O,5,FALSE),""))</f>
        <v>409</v>
      </c>
      <c r="E262" s="10" t="str">
        <f>IFERROR(VLOOKUP(A262,Tabula!$A:$O,6,FALSE),"")</f>
        <v xml:space="preserve"> Sociālais darbinieks darbā ar ģimeni un bērniem</v>
      </c>
      <c r="F262" s="14" t="str">
        <f>IF(IFERROR(VLOOKUP($A262,Tabula!$A:$O,7,FALSE),"")=0,"",IFERROR(VLOOKUP($A262,Tabula!$A:$O,7,FALSE),""))</f>
        <v>Sociālā darba joma</v>
      </c>
      <c r="G262" s="10" t="str">
        <f>IFERROR(VLOOKUP(A262,Tabula!$A:$O,8,FALSE),"")</f>
        <v>Zīle-Bokāne Inga</v>
      </c>
      <c r="H262" s="10" t="str">
        <f>IFERROR(VLOOKUP(A262,Tabula!$A:$O,9,FALSE),"")</f>
        <v>inga.zile-bokane@riga.lv</v>
      </c>
      <c r="I262" s="13">
        <f>IF(IFERROR(VLOOKUP($A262,Tabula!$A:$O,10,FALSE),"")=0,"",IFERROR(VLOOKUP($A262,Tabula!$A:$O,10,FALSE),""))</f>
        <v>67012351</v>
      </c>
      <c r="J262" s="27" t="str">
        <f>IF(IFERROR(VLOOKUP($A262,Tabula!$A:$O,11,FALSE),"")=0,"",IFERROR(VLOOKUP($A262,Tabula!$A:$O,11,FALSE),""))</f>
        <v>13.00-18.00 (rindas kārt.)</v>
      </c>
      <c r="K262" s="27" t="str">
        <f>IF(IFERROR(VLOOKUP($A262,Tabula!$A:$O,12,FALSE),"")=0,"",IFERROR(VLOOKUP($A262,Tabula!$A:$O,12,FALSE),""))</f>
        <v/>
      </c>
      <c r="L262" s="27" t="str">
        <f>IF(IFERROR(VLOOKUP($A262,Tabula!$A:$O,13,FALSE),"")=0,"",IFERROR(VLOOKUP($A262,Tabula!$A:$O,13,FALSE),""))</f>
        <v/>
      </c>
      <c r="M262" s="27" t="str">
        <f>IF(IFERROR(VLOOKUP($A262,Tabula!$A:$O,14,FALSE),"")=0,"",IFERROR(VLOOKUP($A262,Tabula!$A:$O,14,FALSE),""))</f>
        <v>9.00-12.00
13.00-15.00 (rindas kārt.)</v>
      </c>
      <c r="N262" s="27" t="str">
        <f>IF(IFERROR(VLOOKUP($A262,Tabula!$A:$O,15,FALSE),"")=0,"",IFERROR(VLOOKUP($A262,Tabula!$A:$O,15,FALSE),""))</f>
        <v/>
      </c>
    </row>
    <row r="263" spans="1:14" s="1" customFormat="1" ht="42" customHeight="1" x14ac:dyDescent="0.3">
      <c r="A263" s="2">
        <v>258</v>
      </c>
      <c r="B263" s="10" t="str">
        <f>IFERROR(VLOOKUP(A263,Tabula!$A:$O,3,FALSE),"")</f>
        <v>Pārdaugavas rajona nodaļas Teritoriālais centrs "Dzirciems"</v>
      </c>
      <c r="C263" s="10" t="str">
        <f>IFERROR(VLOOKUP(A263,Tabula!$A:$O,4,FALSE),"")</f>
        <v xml:space="preserve">Baldones iela 2 </v>
      </c>
      <c r="D263" s="13">
        <f>IF(IFERROR(VLOOKUP($A263,Tabula!$A:$O,5,FALSE),"")=0,"",IFERROR(VLOOKUP($A263,Tabula!$A:$O,5,FALSE),""))</f>
        <v>410</v>
      </c>
      <c r="E263" s="10" t="str">
        <f>IFERROR(VLOOKUP(A263,Tabula!$A:$O,6,FALSE),"")</f>
        <v xml:space="preserve"> Sociālais darbinieks</v>
      </c>
      <c r="F263" s="14" t="str">
        <f>IF(IFERROR(VLOOKUP($A263,Tabula!$A:$O,7,FALSE),"")=0,"",IFERROR(VLOOKUP($A263,Tabula!$A:$O,7,FALSE),""))</f>
        <v>Sociālā darba joma</v>
      </c>
      <c r="G263" s="10">
        <f>IFERROR(VLOOKUP(A263,Tabula!$A:$O,8,FALSE),"")</f>
        <v>0</v>
      </c>
      <c r="H263" s="10">
        <f>IFERROR(VLOOKUP(A263,Tabula!$A:$O,9,FALSE),"")</f>
        <v>0</v>
      </c>
      <c r="I263" s="13">
        <f>IF(IFERROR(VLOOKUP($A263,Tabula!$A:$O,10,FALSE),"")=0,"",IFERROR(VLOOKUP($A263,Tabula!$A:$O,10,FALSE),""))</f>
        <v>67012371</v>
      </c>
      <c r="J263" s="27" t="str">
        <f>IF(IFERROR(VLOOKUP($A263,Tabula!$A:$O,11,FALSE),"")=0,"",IFERROR(VLOOKUP($A263,Tabula!$A:$O,11,FALSE),""))</f>
        <v>13.00-18.00 (iepr.pier.)</v>
      </c>
      <c r="K263" s="27" t="str">
        <f>IF(IFERROR(VLOOKUP($A263,Tabula!$A:$O,12,FALSE),"")=0,"",IFERROR(VLOOKUP($A263,Tabula!$A:$O,12,FALSE),""))</f>
        <v>9.00-13.00 (rindas kārt.)</v>
      </c>
      <c r="L263" s="27" t="str">
        <f>IF(IFERROR(VLOOKUP($A263,Tabula!$A:$O,13,FALSE),"")=0,"",IFERROR(VLOOKUP($A263,Tabula!$A:$O,13,FALSE),""))</f>
        <v/>
      </c>
      <c r="M263" s="27" t="str">
        <f>IF(IFERROR(VLOOKUP($A263,Tabula!$A:$O,14,FALSE),"")=0,"",IFERROR(VLOOKUP($A263,Tabula!$A:$O,14,FALSE),""))</f>
        <v>9.00-12.00  13.00-16.00 (iepr.pier.)</v>
      </c>
      <c r="N263" s="27" t="str">
        <f>IF(IFERROR(VLOOKUP($A263,Tabula!$A:$O,15,FALSE),"")=0,"",IFERROR(VLOOKUP($A263,Tabula!$A:$O,15,FALSE),""))</f>
        <v/>
      </c>
    </row>
    <row r="264" spans="1:14" s="1" customFormat="1" ht="42" customHeight="1" x14ac:dyDescent="0.3">
      <c r="A264" s="2">
        <v>259</v>
      </c>
      <c r="B264" s="10" t="str">
        <f>IFERROR(VLOOKUP(A264,Tabula!$A:$O,3,FALSE),"")</f>
        <v>Pārdaugavas rajona nodaļas Teritoriālais centrs "Dzirciems"</v>
      </c>
      <c r="C264" s="10" t="str">
        <f>IFERROR(VLOOKUP(A264,Tabula!$A:$O,4,FALSE),"")</f>
        <v xml:space="preserve">Baldones iela 2 </v>
      </c>
      <c r="D264" s="13">
        <f>IF(IFERROR(VLOOKUP($A264,Tabula!$A:$O,5,FALSE),"")=0,"",IFERROR(VLOOKUP($A264,Tabula!$A:$O,5,FALSE),""))</f>
        <v>303</v>
      </c>
      <c r="E264" s="10" t="str">
        <f>IFERROR(VLOOKUP(A264,Tabula!$A:$O,6,FALSE),"")</f>
        <v xml:space="preserve">  Vecākais sociālais darbinieks</v>
      </c>
      <c r="F264" s="14" t="str">
        <f>IF(IFERROR(VLOOKUP($A264,Tabula!$A:$O,7,FALSE),"")=0,"",IFERROR(VLOOKUP($A264,Tabula!$A:$O,7,FALSE),""))</f>
        <v>Sociālā pakalpojuma joma</v>
      </c>
      <c r="G264" s="10" t="str">
        <f>IFERROR(VLOOKUP(A264,Tabula!$A:$O,8,FALSE),"")</f>
        <v>Sasnika Nadežda</v>
      </c>
      <c r="H264" s="10" t="str">
        <f>IFERROR(VLOOKUP(A264,Tabula!$A:$O,9,FALSE),"")</f>
        <v>nadezda.sasnika@riga.lv</v>
      </c>
      <c r="I264" s="13">
        <f>IF(IFERROR(VLOOKUP($A264,Tabula!$A:$O,10,FALSE),"")=0,"",IFERROR(VLOOKUP($A264,Tabula!$A:$O,10,FALSE),""))</f>
        <v>67012354</v>
      </c>
      <c r="J264" s="27" t="str">
        <f>IF(IFERROR(VLOOKUP($A264,Tabula!$A:$O,11,FALSE),"")=0,"",IFERROR(VLOOKUP($A264,Tabula!$A:$O,11,FALSE),""))</f>
        <v>13.00-18.00 (rindas kārt.)</v>
      </c>
      <c r="K264" s="27" t="str">
        <f>IF(IFERROR(VLOOKUP($A264,Tabula!$A:$O,12,FALSE),"")=0,"",IFERROR(VLOOKUP($A264,Tabula!$A:$O,12,FALSE),""))</f>
        <v/>
      </c>
      <c r="L264" s="27" t="str">
        <f>IF(IFERROR(VLOOKUP($A264,Tabula!$A:$O,13,FALSE),"")=0,"",IFERROR(VLOOKUP($A264,Tabula!$A:$O,13,FALSE),""))</f>
        <v/>
      </c>
      <c r="M264" s="27" t="str">
        <f>IF(IFERROR(VLOOKUP($A264,Tabula!$A:$O,14,FALSE),"")=0,"",IFERROR(VLOOKUP($A264,Tabula!$A:$O,14,FALSE),""))</f>
        <v>9.00-12.00
13.00-15.00 (rindas kārt.)</v>
      </c>
      <c r="N264" s="27" t="str">
        <f>IF(IFERROR(VLOOKUP($A264,Tabula!$A:$O,15,FALSE),"")=0,"",IFERROR(VLOOKUP($A264,Tabula!$A:$O,15,FALSE),""))</f>
        <v/>
      </c>
    </row>
    <row r="265" spans="1:14" s="1" customFormat="1" ht="42" customHeight="1" x14ac:dyDescent="0.3">
      <c r="A265" s="2">
        <v>260</v>
      </c>
      <c r="B265" s="10" t="str">
        <f>IFERROR(VLOOKUP(A265,Tabula!$A:$O,3,FALSE),"")</f>
        <v>Pārdaugavas rajona nodaļas Teritoriālais centrs "Dzirciems"</v>
      </c>
      <c r="C265" s="10" t="str">
        <f>IFERROR(VLOOKUP(A265,Tabula!$A:$O,4,FALSE),"")</f>
        <v xml:space="preserve">Baldones iela 2 </v>
      </c>
      <c r="D265" s="13">
        <f>IF(IFERROR(VLOOKUP($A265,Tabula!$A:$O,5,FALSE),"")=0,"",IFERROR(VLOOKUP($A265,Tabula!$A:$O,5,FALSE),""))</f>
        <v>304</v>
      </c>
      <c r="E265" s="10" t="str">
        <f>IFERROR(VLOOKUP(A265,Tabula!$A:$O,6,FALSE),"")</f>
        <v xml:space="preserve">  Sociālais darbinieks</v>
      </c>
      <c r="F265" s="14" t="str">
        <f>IF(IFERROR(VLOOKUP($A265,Tabula!$A:$O,7,FALSE),"")=0,"",IFERROR(VLOOKUP($A265,Tabula!$A:$O,7,FALSE),""))</f>
        <v>Sociālā pakalpojuma joma</v>
      </c>
      <c r="G265" s="10" t="str">
        <f>IFERROR(VLOOKUP(A265,Tabula!$A:$O,8,FALSE),"")</f>
        <v>Ruble Alise</v>
      </c>
      <c r="H265" s="10" t="str">
        <f>IFERROR(VLOOKUP(A265,Tabula!$A:$O,9,FALSE),"")</f>
        <v>alise.ruble@riga.lv</v>
      </c>
      <c r="I265" s="13">
        <f>IF(IFERROR(VLOOKUP($A265,Tabula!$A:$O,10,FALSE),"")=0,"",IFERROR(VLOOKUP($A265,Tabula!$A:$O,10,FALSE),""))</f>
        <v>67105523</v>
      </c>
      <c r="J265" s="27" t="str">
        <f>IF(IFERROR(VLOOKUP($A265,Tabula!$A:$O,11,FALSE),"")=0,"",IFERROR(VLOOKUP($A265,Tabula!$A:$O,11,FALSE),""))</f>
        <v>13.00-18.00 (iepr.pier.)</v>
      </c>
      <c r="K265" s="27" t="str">
        <f>IF(IFERROR(VLOOKUP($A265,Tabula!$A:$O,12,FALSE),"")=0,"",IFERROR(VLOOKUP($A265,Tabula!$A:$O,12,FALSE),""))</f>
        <v>9.00-12.00 (rindas kārt.)</v>
      </c>
      <c r="L265" s="27" t="str">
        <f>IF(IFERROR(VLOOKUP($A265,Tabula!$A:$O,13,FALSE),"")=0,"",IFERROR(VLOOKUP($A265,Tabula!$A:$O,13,FALSE),""))</f>
        <v/>
      </c>
      <c r="M265" s="27" t="str">
        <f>IF(IFERROR(VLOOKUP($A265,Tabula!$A:$O,14,FALSE),"")=0,"",IFERROR(VLOOKUP($A265,Tabula!$A:$O,14,FALSE),""))</f>
        <v>9.00-14.00  (iepr.pier.)</v>
      </c>
      <c r="N265" s="27" t="str">
        <f>IF(IFERROR(VLOOKUP($A265,Tabula!$A:$O,15,FALSE),"")=0,"",IFERROR(VLOOKUP($A265,Tabula!$A:$O,15,FALSE),""))</f>
        <v/>
      </c>
    </row>
    <row r="266" spans="1:14" s="1" customFormat="1" ht="78.75" customHeight="1" x14ac:dyDescent="0.3">
      <c r="A266" s="2">
        <v>261</v>
      </c>
      <c r="B266" s="10" t="str">
        <f>IFERROR(VLOOKUP(A266,Tabula!$A:$O,3,FALSE),"")</f>
        <v>Pārdaugavas rajona nodaļas Teritoriālais centrs "Dzirciems"</v>
      </c>
      <c r="C266" s="10" t="str">
        <f>IFERROR(VLOOKUP(A266,Tabula!$A:$O,4,FALSE),"")</f>
        <v xml:space="preserve">Baldones iela 2 </v>
      </c>
      <c r="D266" s="13">
        <f>IF(IFERROR(VLOOKUP($A266,Tabula!$A:$O,5,FALSE),"")=0,"",IFERROR(VLOOKUP($A266,Tabula!$A:$O,5,FALSE),""))</f>
        <v>306</v>
      </c>
      <c r="E266" s="10" t="str">
        <f>IFERROR(VLOOKUP(A266,Tabula!$A:$O,6,FALSE),"")</f>
        <v xml:space="preserve">  Sociālais darbinieks</v>
      </c>
      <c r="F266" s="14" t="str">
        <f>IF(IFERROR(VLOOKUP($A266,Tabula!$A:$O,7,FALSE),"")=0,"",IFERROR(VLOOKUP($A266,Tabula!$A:$O,7,FALSE),""))</f>
        <v>Sociālā pakalpojuma joma</v>
      </c>
      <c r="G266" s="10">
        <f>IFERROR(VLOOKUP(A266,Tabula!$A:$O,8,FALSE),"")</f>
        <v>0</v>
      </c>
      <c r="H266" s="10">
        <f>IFERROR(VLOOKUP(A266,Tabula!$A:$O,9,FALSE),"")</f>
        <v>0</v>
      </c>
      <c r="I266" s="13">
        <f>IF(IFERROR(VLOOKUP($A266,Tabula!$A:$O,10,FALSE),"")=0,"",IFERROR(VLOOKUP($A266,Tabula!$A:$O,10,FALSE),""))</f>
        <v>67102362</v>
      </c>
      <c r="J266" s="27" t="str">
        <f>IF(IFERROR(VLOOKUP($A266,Tabula!$A:$O,11,FALSE),"")=0,"",IFERROR(VLOOKUP($A266,Tabula!$A:$O,11,FALSE),""))</f>
        <v>13.00-18.00 (iepr.pier.)</v>
      </c>
      <c r="K266" s="27" t="str">
        <f>IF(IFERROR(VLOOKUP($A266,Tabula!$A:$O,12,FALSE),"")=0,"",IFERROR(VLOOKUP($A266,Tabula!$A:$O,12,FALSE),""))</f>
        <v>9.00-13.00 (rindas kārt.)</v>
      </c>
      <c r="L266" s="27" t="str">
        <f>IF(IFERROR(VLOOKUP($A266,Tabula!$A:$O,13,FALSE),"")=0,"",IFERROR(VLOOKUP($A266,Tabula!$A:$O,13,FALSE),""))</f>
        <v/>
      </c>
      <c r="M266" s="27" t="str">
        <f>IF(IFERROR(VLOOKUP($A266,Tabula!$A:$O,14,FALSE),"")=0,"",IFERROR(VLOOKUP($A266,Tabula!$A:$O,14,FALSE),""))</f>
        <v>9.00-12.00  13.00-16.00 (iepr.pier.)</v>
      </c>
      <c r="N266" s="27" t="str">
        <f>IF(IFERROR(VLOOKUP($A266,Tabula!$A:$O,15,FALSE),"")=0,"",IFERROR(VLOOKUP($A266,Tabula!$A:$O,15,FALSE),""))</f>
        <v/>
      </c>
    </row>
    <row r="267" spans="1:14" s="1" customFormat="1" ht="78.75" customHeight="1" x14ac:dyDescent="0.3">
      <c r="A267" s="2">
        <v>262</v>
      </c>
      <c r="B267" s="10" t="str">
        <f>IFERROR(VLOOKUP(A267,Tabula!$A:$O,3,FALSE),"")</f>
        <v>Pārdaugavas rajona nodaļas Teritoriālais centrs "Dzirciems"</v>
      </c>
      <c r="C267" s="10" t="str">
        <f>IFERROR(VLOOKUP(A267,Tabula!$A:$O,4,FALSE),"")</f>
        <v xml:space="preserve">Baldones iela 2 </v>
      </c>
      <c r="D267" s="13">
        <f>IF(IFERROR(VLOOKUP($A267,Tabula!$A:$O,5,FALSE),"")=0,"",IFERROR(VLOOKUP($A267,Tabula!$A:$O,5,FALSE),""))</f>
        <v>305</v>
      </c>
      <c r="E267" s="10" t="str">
        <f>IFERROR(VLOOKUP(A267,Tabula!$A:$O,6,FALSE),"")</f>
        <v xml:space="preserve">  Sociālais darbinieks</v>
      </c>
      <c r="F267" s="14" t="str">
        <f>IF(IFERROR(VLOOKUP($A267,Tabula!$A:$O,7,FALSE),"")=0,"",IFERROR(VLOOKUP($A267,Tabula!$A:$O,7,FALSE),""))</f>
        <v>Sociālā pakalpojuma joma</v>
      </c>
      <c r="G267" s="10">
        <f>IFERROR(VLOOKUP(A267,Tabula!$A:$O,8,FALSE),"")</f>
        <v>0</v>
      </c>
      <c r="H267" s="10">
        <f>IFERROR(VLOOKUP(A267,Tabula!$A:$O,9,FALSE),"")</f>
        <v>0</v>
      </c>
      <c r="I267" s="13">
        <f>IF(IFERROR(VLOOKUP($A267,Tabula!$A:$O,10,FALSE),"")=0,"",IFERROR(VLOOKUP($A267,Tabula!$A:$O,10,FALSE),""))</f>
        <v>67105491</v>
      </c>
      <c r="J267" s="27" t="str">
        <f>IF(IFERROR(VLOOKUP($A267,Tabula!$A:$O,11,FALSE),"")=0,"",IFERROR(VLOOKUP($A267,Tabula!$A:$O,11,FALSE),""))</f>
        <v>13.00-18.00 (iepr.pier.)</v>
      </c>
      <c r="K267" s="27" t="str">
        <f>IF(IFERROR(VLOOKUP($A267,Tabula!$A:$O,12,FALSE),"")=0,"",IFERROR(VLOOKUP($A267,Tabula!$A:$O,12,FALSE),""))</f>
        <v>9.00-13.00 (rindas kārt.)</v>
      </c>
      <c r="L267" s="27" t="str">
        <f>IF(IFERROR(VLOOKUP($A267,Tabula!$A:$O,13,FALSE),"")=0,"",IFERROR(VLOOKUP($A267,Tabula!$A:$O,13,FALSE),""))</f>
        <v/>
      </c>
      <c r="M267" s="27" t="str">
        <f>IF(IFERROR(VLOOKUP($A267,Tabula!$A:$O,14,FALSE),"")=0,"",IFERROR(VLOOKUP($A267,Tabula!$A:$O,14,FALSE),""))</f>
        <v>9.00-12.00  13.00-16.00 (iepr.pier.)</v>
      </c>
      <c r="N267" s="27" t="str">
        <f>IF(IFERROR(VLOOKUP($A267,Tabula!$A:$O,15,FALSE),"")=0,"",IFERROR(VLOOKUP($A267,Tabula!$A:$O,15,FALSE),""))</f>
        <v/>
      </c>
    </row>
    <row r="268" spans="1:14" s="1" customFormat="1" ht="78.75" customHeight="1" x14ac:dyDescent="0.3">
      <c r="A268" s="2">
        <v>263</v>
      </c>
      <c r="B268" s="10" t="str">
        <f>IFERROR(VLOOKUP(A268,Tabula!$A:$O,3,FALSE),"")</f>
        <v>Pārdaugavas rajona nodaļas Teritoriālais centrs "Dzirciems"</v>
      </c>
      <c r="C268" s="10" t="str">
        <f>IFERROR(VLOOKUP(A268,Tabula!$A:$O,4,FALSE),"")</f>
        <v xml:space="preserve">Baldones iela 2 </v>
      </c>
      <c r="D268" s="13">
        <f>IF(IFERROR(VLOOKUP($A268,Tabula!$A:$O,5,FALSE),"")=0,"",IFERROR(VLOOKUP($A268,Tabula!$A:$O,5,FALSE),""))</f>
        <v>310</v>
      </c>
      <c r="E268" s="10" t="str">
        <f>IFERROR(VLOOKUP(A268,Tabula!$A:$O,6,FALSE),"")</f>
        <v xml:space="preserve">   Vecākais sociālais darbinieks</v>
      </c>
      <c r="F268" s="14" t="str">
        <f>IF(IFERROR(VLOOKUP($A268,Tabula!$A:$O,7,FALSE),"")=0,"",IFERROR(VLOOKUP($A268,Tabula!$A:$O,7,FALSE),""))</f>
        <v>Sociālās palīdzības joma</v>
      </c>
      <c r="G268" s="10" t="str">
        <f>IFERROR(VLOOKUP(A268,Tabula!$A:$O,8,FALSE),"")</f>
        <v>Birziņa Dace</v>
      </c>
      <c r="H268" s="10" t="str">
        <f>IFERROR(VLOOKUP(A268,Tabula!$A:$O,9,FALSE),"")</f>
        <v>Dace.Birzina@riga.lv</v>
      </c>
      <c r="I268" s="13">
        <f>IF(IFERROR(VLOOKUP($A268,Tabula!$A:$O,10,FALSE),"")=0,"",IFERROR(VLOOKUP($A268,Tabula!$A:$O,10,FALSE),""))</f>
        <v>67012355</v>
      </c>
      <c r="J268" s="27" t="str">
        <f>IF(IFERROR(VLOOKUP($A268,Tabula!$A:$O,11,FALSE),"")=0,"",IFERROR(VLOOKUP($A268,Tabula!$A:$O,11,FALSE),""))</f>
        <v>13.00-18.00 (rindas kārt.)</v>
      </c>
      <c r="K268" s="27" t="str">
        <f>IF(IFERROR(VLOOKUP($A268,Tabula!$A:$O,12,FALSE),"")=0,"",IFERROR(VLOOKUP($A268,Tabula!$A:$O,12,FALSE),""))</f>
        <v/>
      </c>
      <c r="L268" s="27" t="str">
        <f>IF(IFERROR(VLOOKUP($A268,Tabula!$A:$O,13,FALSE),"")=0,"",IFERROR(VLOOKUP($A268,Tabula!$A:$O,13,FALSE),""))</f>
        <v/>
      </c>
      <c r="M268" s="27" t="str">
        <f>IF(IFERROR(VLOOKUP($A268,Tabula!$A:$O,14,FALSE),"")=0,"",IFERROR(VLOOKUP($A268,Tabula!$A:$O,14,FALSE),""))</f>
        <v>9.00-12.00
13.00-15.00 (rindas kārt.)</v>
      </c>
      <c r="N268" s="27" t="str">
        <f>IF(IFERROR(VLOOKUP($A268,Tabula!$A:$O,15,FALSE),"")=0,"",IFERROR(VLOOKUP($A268,Tabula!$A:$O,15,FALSE),""))</f>
        <v/>
      </c>
    </row>
    <row r="269" spans="1:14" s="1" customFormat="1" ht="78.75" customHeight="1" x14ac:dyDescent="0.3">
      <c r="A269" s="2">
        <v>264</v>
      </c>
      <c r="B269" s="10" t="str">
        <f>IFERROR(VLOOKUP(A269,Tabula!$A:$O,3,FALSE),"")</f>
        <v>Pārdaugavas rajona nodaļas Teritoriālais centrs "Dzirciems"</v>
      </c>
      <c r="C269" s="10" t="str">
        <f>IFERROR(VLOOKUP(A269,Tabula!$A:$O,4,FALSE),"")</f>
        <v xml:space="preserve">Baldones iela 2 </v>
      </c>
      <c r="D269" s="13">
        <f>IF(IFERROR(VLOOKUP($A269,Tabula!$A:$O,5,FALSE),"")=0,"",IFERROR(VLOOKUP($A269,Tabula!$A:$O,5,FALSE),""))</f>
        <v>314</v>
      </c>
      <c r="E269" s="10" t="str">
        <f>IFERROR(VLOOKUP(A269,Tabula!$A:$O,6,FALSE),"")</f>
        <v xml:space="preserve">   Sociālais darbinieks</v>
      </c>
      <c r="F269" s="14" t="str">
        <f>IF(IFERROR(VLOOKUP($A269,Tabula!$A:$O,7,FALSE),"")=0,"",IFERROR(VLOOKUP($A269,Tabula!$A:$O,7,FALSE),""))</f>
        <v>Sociālās palīdzības joma</v>
      </c>
      <c r="G269" s="10" t="str">
        <f>IFERROR(VLOOKUP(A269,Tabula!$A:$O,8,FALSE),"")</f>
        <v>Ceļmale Dina</v>
      </c>
      <c r="H269" s="10" t="str">
        <f>IFERROR(VLOOKUP(A269,Tabula!$A:$O,9,FALSE),"")</f>
        <v>Dina.Celmale@riga.lv</v>
      </c>
      <c r="I269" s="13">
        <f>IF(IFERROR(VLOOKUP($A269,Tabula!$A:$O,10,FALSE),"")=0,"",IFERROR(VLOOKUP($A269,Tabula!$A:$O,10,FALSE),""))</f>
        <v>67012361</v>
      </c>
      <c r="J269" s="27" t="str">
        <f>IF(IFERROR(VLOOKUP($A269,Tabula!$A:$O,11,FALSE),"")=0,"",IFERROR(VLOOKUP($A269,Tabula!$A:$O,11,FALSE),""))</f>
        <v>13.00-18.00 (iepr.pier.)</v>
      </c>
      <c r="K269" s="27" t="str">
        <f>IF(IFERROR(VLOOKUP($A269,Tabula!$A:$O,12,FALSE),"")=0,"",IFERROR(VLOOKUP($A269,Tabula!$A:$O,12,FALSE),""))</f>
        <v>9.00-13.00 (rindas kārt.)</v>
      </c>
      <c r="L269" s="27" t="str">
        <f>IF(IFERROR(VLOOKUP($A269,Tabula!$A:$O,13,FALSE),"")=0,"",IFERROR(VLOOKUP($A269,Tabula!$A:$O,13,FALSE),""))</f>
        <v/>
      </c>
      <c r="M269" s="27" t="str">
        <f>IF(IFERROR(VLOOKUP($A269,Tabula!$A:$O,14,FALSE),"")=0,"",IFERROR(VLOOKUP($A269,Tabula!$A:$O,14,FALSE),""))</f>
        <v>9.00-12.00  13.00-16.00 (iepr.pier.)</v>
      </c>
      <c r="N269" s="27" t="str">
        <f>IF(IFERROR(VLOOKUP($A269,Tabula!$A:$O,15,FALSE),"")=0,"",IFERROR(VLOOKUP($A269,Tabula!$A:$O,15,FALSE),""))</f>
        <v/>
      </c>
    </row>
    <row r="270" spans="1:14" s="1" customFormat="1" ht="78.75" customHeight="1" x14ac:dyDescent="0.3">
      <c r="A270" s="2">
        <v>265</v>
      </c>
      <c r="B270" s="10" t="str">
        <f>IFERROR(VLOOKUP(A270,Tabula!$A:$O,3,FALSE),"")</f>
        <v>Pārdaugavas rajona nodaļas Teritoriālais centrs "Dzirciems"</v>
      </c>
      <c r="C270" s="10" t="str">
        <f>IFERROR(VLOOKUP(A270,Tabula!$A:$O,4,FALSE),"")</f>
        <v xml:space="preserve">Baldones iela 2 </v>
      </c>
      <c r="D270" s="13">
        <f>IF(IFERROR(VLOOKUP($A270,Tabula!$A:$O,5,FALSE),"")=0,"",IFERROR(VLOOKUP($A270,Tabula!$A:$O,5,FALSE),""))</f>
        <v>313</v>
      </c>
      <c r="E270" s="10" t="str">
        <f>IFERROR(VLOOKUP(A270,Tabula!$A:$O,6,FALSE),"")</f>
        <v xml:space="preserve">   Sociālais darbinieks</v>
      </c>
      <c r="F270" s="14" t="str">
        <f>IF(IFERROR(VLOOKUP($A270,Tabula!$A:$O,7,FALSE),"")=0,"",IFERROR(VLOOKUP($A270,Tabula!$A:$O,7,FALSE),""))</f>
        <v>Sociālās palīdzības joma</v>
      </c>
      <c r="G270" s="10" t="str">
        <f>IFERROR(VLOOKUP(A270,Tabula!$A:$O,8,FALSE),"")</f>
        <v>Kirkupa Ilona</v>
      </c>
      <c r="H270" s="10" t="str">
        <f>IFERROR(VLOOKUP(A270,Tabula!$A:$O,9,FALSE),"")</f>
        <v>Ilona.Kirkupa@riga.lv</v>
      </c>
      <c r="I270" s="13">
        <f>IF(IFERROR(VLOOKUP($A270,Tabula!$A:$O,10,FALSE),"")=0,"",IFERROR(VLOOKUP($A270,Tabula!$A:$O,10,FALSE),""))</f>
        <v>67105517</v>
      </c>
      <c r="J270" s="27" t="str">
        <f>IF(IFERROR(VLOOKUP($A270,Tabula!$A:$O,11,FALSE),"")=0,"",IFERROR(VLOOKUP($A270,Tabula!$A:$O,11,FALSE),""))</f>
        <v>13.00-18.00 (iepr.pier.)</v>
      </c>
      <c r="K270" s="27" t="str">
        <f>IF(IFERROR(VLOOKUP($A270,Tabula!$A:$O,12,FALSE),"")=0,"",IFERROR(VLOOKUP($A270,Tabula!$A:$O,12,FALSE),""))</f>
        <v>9.00-13.00 (rindas kārt.)</v>
      </c>
      <c r="L270" s="27" t="str">
        <f>IF(IFERROR(VLOOKUP($A270,Tabula!$A:$O,13,FALSE),"")=0,"",IFERROR(VLOOKUP($A270,Tabula!$A:$O,13,FALSE),""))</f>
        <v/>
      </c>
      <c r="M270" s="27" t="str">
        <f>IF(IFERROR(VLOOKUP($A270,Tabula!$A:$O,14,FALSE),"")=0,"",IFERROR(VLOOKUP($A270,Tabula!$A:$O,14,FALSE),""))</f>
        <v>9.00-12.00  13.00-16.00 (iepr.pier.)</v>
      </c>
      <c r="N270" s="27" t="str">
        <f>IF(IFERROR(VLOOKUP($A270,Tabula!$A:$O,15,FALSE),"")=0,"",IFERROR(VLOOKUP($A270,Tabula!$A:$O,15,FALSE),""))</f>
        <v/>
      </c>
    </row>
    <row r="271" spans="1:14" s="1" customFormat="1" ht="78.75" customHeight="1" x14ac:dyDescent="0.3">
      <c r="A271" s="2">
        <v>266</v>
      </c>
      <c r="B271" s="10" t="str">
        <f>IFERROR(VLOOKUP(A271,Tabula!$A:$O,3,FALSE),"")</f>
        <v>Pārdaugavas rajona nodaļas Teritoriālais centrs "Dzirciems"</v>
      </c>
      <c r="C271" s="10" t="str">
        <f>IFERROR(VLOOKUP(A271,Tabula!$A:$O,4,FALSE),"")</f>
        <v xml:space="preserve">Baldones iela 2 </v>
      </c>
      <c r="D271" s="13">
        <f>IF(IFERROR(VLOOKUP($A271,Tabula!$A:$O,5,FALSE),"")=0,"",IFERROR(VLOOKUP($A271,Tabula!$A:$O,5,FALSE),""))</f>
        <v>403</v>
      </c>
      <c r="E271" s="10" t="str">
        <f>IFERROR(VLOOKUP(A271,Tabula!$A:$O,6,FALSE),"")</f>
        <v xml:space="preserve">   Klientu apkalpošanas speciālists </v>
      </c>
      <c r="F271" s="14" t="str">
        <f>IF(IFERROR(VLOOKUP($A271,Tabula!$A:$O,7,FALSE),"")=0,"",IFERROR(VLOOKUP($A271,Tabula!$A:$O,7,FALSE),""))</f>
        <v>Sociālā darba joma</v>
      </c>
      <c r="G271" s="10" t="str">
        <f>IFERROR(VLOOKUP(A271,Tabula!$A:$O,8,FALSE),"")</f>
        <v>Vinte-Bokāne Agnese</v>
      </c>
      <c r="H271" s="10" t="str">
        <f>IFERROR(VLOOKUP(A271,Tabula!$A:$O,9,FALSE),"")</f>
        <v>agnese.vinte-bokane@riga.lv</v>
      </c>
      <c r="I271" s="13">
        <f>IF(IFERROR(VLOOKUP($A271,Tabula!$A:$O,10,FALSE),"")=0,"",IFERROR(VLOOKUP($A271,Tabula!$A:$O,10,FALSE),""))</f>
        <v>67181879</v>
      </c>
      <c r="J271" s="27" t="str">
        <f>IF(IFERROR(VLOOKUP($A271,Tabula!$A:$O,11,FALSE),"")=0,"",IFERROR(VLOOKUP($A271,Tabula!$A:$O,11,FALSE),""))</f>
        <v/>
      </c>
      <c r="K271" s="27" t="str">
        <f>IF(IFERROR(VLOOKUP($A271,Tabula!$A:$O,12,FALSE),"")=0,"",IFERROR(VLOOKUP($A271,Tabula!$A:$O,12,FALSE),""))</f>
        <v/>
      </c>
      <c r="L271" s="27" t="str">
        <f>IF(IFERROR(VLOOKUP($A271,Tabula!$A:$O,13,FALSE),"")=0,"",IFERROR(VLOOKUP($A271,Tabula!$A:$O,13,FALSE),""))</f>
        <v/>
      </c>
      <c r="M271" s="27" t="str">
        <f>IF(IFERROR(VLOOKUP($A271,Tabula!$A:$O,14,FALSE),"")=0,"",IFERROR(VLOOKUP($A271,Tabula!$A:$O,14,FALSE),""))</f>
        <v/>
      </c>
      <c r="N271" s="27" t="str">
        <f>IF(IFERROR(VLOOKUP($A271,Tabula!$A:$O,15,FALSE),"")=0,"",IFERROR(VLOOKUP($A271,Tabula!$A:$O,15,FALSE),""))</f>
        <v/>
      </c>
    </row>
    <row r="272" spans="1:14" s="1" customFormat="1" ht="78.75" customHeight="1" x14ac:dyDescent="0.3">
      <c r="A272" s="2">
        <v>267</v>
      </c>
      <c r="B272" s="10" t="str">
        <f>IFERROR(VLOOKUP(A272,Tabula!$A:$O,3,FALSE),"")</f>
        <v>Pārdaugavas rajona nodaļas Teritoriālais centrs "Dzirciems"</v>
      </c>
      <c r="C272" s="10" t="str">
        <f>IFERROR(VLOOKUP(A272,Tabula!$A:$O,4,FALSE),"")</f>
        <v xml:space="preserve">Baldones iela 2 </v>
      </c>
      <c r="D272" s="13">
        <f>IF(IFERROR(VLOOKUP($A272,Tabula!$A:$O,5,FALSE),"")=0,"",IFERROR(VLOOKUP($A272,Tabula!$A:$O,5,FALSE),""))</f>
        <v>311</v>
      </c>
      <c r="E272" s="10" t="str">
        <f>IFERROR(VLOOKUP(A272,Tabula!$A:$O,6,FALSE),"")</f>
        <v xml:space="preserve">    Sociālās palīdzības organizators II līmenis</v>
      </c>
      <c r="F272" s="14" t="str">
        <f>IF(IFERROR(VLOOKUP($A272,Tabula!$A:$O,7,FALSE),"")=0,"",IFERROR(VLOOKUP($A272,Tabula!$A:$O,7,FALSE),""))</f>
        <v>Sociālās palīdzības joma</v>
      </c>
      <c r="G272" s="10" t="str">
        <f>IFERROR(VLOOKUP(A272,Tabula!$A:$O,8,FALSE),"")</f>
        <v>Klomāne-Gimbicka Inese</v>
      </c>
      <c r="H272" s="10" t="str">
        <f>IFERROR(VLOOKUP(A272,Tabula!$A:$O,9,FALSE),"")</f>
        <v>Inese.klomane-gimbicka@riga.lv</v>
      </c>
      <c r="I272" s="13">
        <f>IF(IFERROR(VLOOKUP($A272,Tabula!$A:$O,10,FALSE),"")=0,"",IFERROR(VLOOKUP($A272,Tabula!$A:$O,10,FALSE),""))</f>
        <v>67105307</v>
      </c>
      <c r="J272" s="27" t="str">
        <f>IF(IFERROR(VLOOKUP($A272,Tabula!$A:$O,11,FALSE),"")=0,"",IFERROR(VLOOKUP($A272,Tabula!$A:$O,11,FALSE),""))</f>
        <v>9.00-12.00  12.30-18.00 (iepr.pier.)</v>
      </c>
      <c r="K272" s="27" t="str">
        <f>IF(IFERROR(VLOOKUP($A272,Tabula!$A:$O,12,FALSE),"")=0,"",IFERROR(VLOOKUP($A272,Tabula!$A:$O,12,FALSE),""))</f>
        <v>9.00-12.00  12.30-16.30 (iepr.pier.)</v>
      </c>
      <c r="L272" s="27" t="str">
        <f>IF(IFERROR(VLOOKUP($A272,Tabula!$A:$O,13,FALSE),"")=0,"",IFERROR(VLOOKUP($A272,Tabula!$A:$O,13,FALSE),""))</f>
        <v>9.00-12.00  12.30-16.30 (iepr.pier.)</v>
      </c>
      <c r="M272" s="27" t="str">
        <f>IF(IFERROR(VLOOKUP($A272,Tabula!$A:$O,14,FALSE),"")=0,"",IFERROR(VLOOKUP($A272,Tabula!$A:$O,14,FALSE),""))</f>
        <v>9.00-12.00  12.30-16.30 (iepr.pier.)</v>
      </c>
      <c r="N272" s="27" t="str">
        <f>IF(IFERROR(VLOOKUP($A272,Tabula!$A:$O,15,FALSE),"")=0,"",IFERROR(VLOOKUP($A272,Tabula!$A:$O,15,FALSE),""))</f>
        <v/>
      </c>
    </row>
    <row r="273" spans="1:14" s="1" customFormat="1" ht="78.75" customHeight="1" x14ac:dyDescent="0.3">
      <c r="A273" s="2">
        <v>268</v>
      </c>
      <c r="B273" s="10" t="str">
        <f>IFERROR(VLOOKUP(A273,Tabula!$A:$O,3,FALSE),"")</f>
        <v>Pārdaugavas rajona nodaļas Teritoriālais centrs "Dzirciems"</v>
      </c>
      <c r="C273" s="10" t="str">
        <f>IFERROR(VLOOKUP(A273,Tabula!$A:$O,4,FALSE),"")</f>
        <v xml:space="preserve">Baldones iela 2 </v>
      </c>
      <c r="D273" s="13">
        <f>IF(IFERROR(VLOOKUP($A273,Tabula!$A:$O,5,FALSE),"")=0,"",IFERROR(VLOOKUP($A273,Tabula!$A:$O,5,FALSE),""))</f>
        <v>312</v>
      </c>
      <c r="E273" s="10" t="str">
        <f>IFERROR(VLOOKUP(A273,Tabula!$A:$O,6,FALSE),"")</f>
        <v xml:space="preserve">    Sociālās palīdzības organizators II līmenis</v>
      </c>
      <c r="F273" s="14" t="str">
        <f>IF(IFERROR(VLOOKUP($A273,Tabula!$A:$O,7,FALSE),"")=0,"",IFERROR(VLOOKUP($A273,Tabula!$A:$O,7,FALSE),""))</f>
        <v>Sociālās palīdzības joma</v>
      </c>
      <c r="G273" s="10" t="str">
        <f>IFERROR(VLOOKUP(A273,Tabula!$A:$O,8,FALSE),"")</f>
        <v>Ozoliņa Daira</v>
      </c>
      <c r="H273" s="10" t="str">
        <f>IFERROR(VLOOKUP(A273,Tabula!$A:$O,9,FALSE),"")</f>
        <v>Daira.Ozolina@riga.lv</v>
      </c>
      <c r="I273" s="13">
        <f>IF(IFERROR(VLOOKUP($A273,Tabula!$A:$O,10,FALSE),"")=0,"",IFERROR(VLOOKUP($A273,Tabula!$A:$O,10,FALSE),""))</f>
        <v>67105248</v>
      </c>
      <c r="J273" s="27" t="str">
        <f>IF(IFERROR(VLOOKUP($A273,Tabula!$A:$O,11,FALSE),"")=0,"",IFERROR(VLOOKUP($A273,Tabula!$A:$O,11,FALSE),""))</f>
        <v>9.00-12.30  13.00-18.00 (iepr.pier.)</v>
      </c>
      <c r="K273" s="27" t="str">
        <f>IF(IFERROR(VLOOKUP($A273,Tabula!$A:$O,12,FALSE),"")=0,"",IFERROR(VLOOKUP($A273,Tabula!$A:$O,12,FALSE),""))</f>
        <v>9.00-12.30  13.00-16.30 (iepr.pier.)</v>
      </c>
      <c r="L273" s="27" t="str">
        <f>IF(IFERROR(VLOOKUP($A273,Tabula!$A:$O,13,FALSE),"")=0,"",IFERROR(VLOOKUP($A273,Tabula!$A:$O,13,FALSE),""))</f>
        <v>9.00-12.30  13.00-16.30 (iepr.pier.)</v>
      </c>
      <c r="M273" s="27" t="str">
        <f>IF(IFERROR(VLOOKUP($A273,Tabula!$A:$O,14,FALSE),"")=0,"",IFERROR(VLOOKUP($A273,Tabula!$A:$O,14,FALSE),""))</f>
        <v>9.00-12.30  13.00-16.30 (iepr.pier.)</v>
      </c>
      <c r="N273" s="27" t="str">
        <f>IF(IFERROR(VLOOKUP($A273,Tabula!$A:$O,15,FALSE),"")=0,"",IFERROR(VLOOKUP($A273,Tabula!$A:$O,15,FALSE),""))</f>
        <v/>
      </c>
    </row>
    <row r="274" spans="1:14" s="1" customFormat="1" ht="78.75" customHeight="1" x14ac:dyDescent="0.3">
      <c r="A274" s="2">
        <v>269</v>
      </c>
      <c r="B274" s="10" t="str">
        <f>IFERROR(VLOOKUP(A274,Tabula!$A:$O,3,FALSE),"")</f>
        <v>Pārdaugavas rajona nodaļas Teritoriālais centrs "Dzirciems"</v>
      </c>
      <c r="C274" s="10" t="str">
        <f>IFERROR(VLOOKUP(A274,Tabula!$A:$O,4,FALSE),"")</f>
        <v xml:space="preserve">Baldones iela 2 </v>
      </c>
      <c r="D274" s="13">
        <f>IF(IFERROR(VLOOKUP($A274,Tabula!$A:$O,5,FALSE),"")=0,"",IFERROR(VLOOKUP($A274,Tabula!$A:$O,5,FALSE),""))</f>
        <v>307</v>
      </c>
      <c r="E274" s="10" t="str">
        <f>IFERROR(VLOOKUP(A274,Tabula!$A:$O,6,FALSE),"")</f>
        <v xml:space="preserve">    Sociālās palīdzības organizators I līmeņa</v>
      </c>
      <c r="F274" s="14" t="str">
        <f>IF(IFERROR(VLOOKUP($A274,Tabula!$A:$O,7,FALSE),"")=0,"",IFERROR(VLOOKUP($A274,Tabula!$A:$O,7,FALSE),""))</f>
        <v>Sociālās palīdzības joma</v>
      </c>
      <c r="G274" s="10" t="str">
        <f>IFERROR(VLOOKUP(A274,Tabula!$A:$O,8,FALSE),"")</f>
        <v>Salna Vita</v>
      </c>
      <c r="H274" s="10" t="str">
        <f>IFERROR(VLOOKUP(A274,Tabula!$A:$O,9,FALSE),"")</f>
        <v>Vita.Salna@riga.lv</v>
      </c>
      <c r="I274" s="13">
        <f>IF(IFERROR(VLOOKUP($A274,Tabula!$A:$O,10,FALSE),"")=0,"",IFERROR(VLOOKUP($A274,Tabula!$A:$O,10,FALSE),""))</f>
        <v>67105335</v>
      </c>
      <c r="J274" s="27" t="str">
        <f>IF(IFERROR(VLOOKUP($A274,Tabula!$A:$O,11,FALSE),"")=0,"",IFERROR(VLOOKUP($A274,Tabula!$A:$O,11,FALSE),""))</f>
        <v>9.00-12.30  13.00-18.00 (iepr.pier.)</v>
      </c>
      <c r="K274" s="27" t="str">
        <f>IF(IFERROR(VLOOKUP($A274,Tabula!$A:$O,12,FALSE),"")=0,"",IFERROR(VLOOKUP($A274,Tabula!$A:$O,12,FALSE),""))</f>
        <v>9.00-12.30  13.00-16.30 (iepr.pier.)</v>
      </c>
      <c r="L274" s="27" t="str">
        <f>IF(IFERROR(VLOOKUP($A274,Tabula!$A:$O,13,FALSE),"")=0,"",IFERROR(VLOOKUP($A274,Tabula!$A:$O,13,FALSE),""))</f>
        <v>9.00-12.30  13.00-16.30 (iepr.pier.)</v>
      </c>
      <c r="M274" s="27" t="str">
        <f>IF(IFERROR(VLOOKUP($A274,Tabula!$A:$O,14,FALSE),"")=0,"",IFERROR(VLOOKUP($A274,Tabula!$A:$O,14,FALSE),""))</f>
        <v>9.00-12.30  13.00-16.30 (iepr.pier.)</v>
      </c>
      <c r="N274" s="27" t="str">
        <f>IF(IFERROR(VLOOKUP($A274,Tabula!$A:$O,15,FALSE),"")=0,"",IFERROR(VLOOKUP($A274,Tabula!$A:$O,15,FALSE),""))</f>
        <v/>
      </c>
    </row>
    <row r="275" spans="1:14" s="1" customFormat="1" ht="42" customHeight="1" x14ac:dyDescent="0.3">
      <c r="A275" s="2">
        <v>270</v>
      </c>
      <c r="B275" s="10" t="str">
        <f>IFERROR(VLOOKUP(A275,Tabula!$A:$O,3,FALSE),"")</f>
        <v>Pārdaugavas rajona nodaļas Teritoriālais centrs "Dzirciems"</v>
      </c>
      <c r="C275" s="10" t="str">
        <f>IFERROR(VLOOKUP(A275,Tabula!$A:$O,4,FALSE),"")</f>
        <v xml:space="preserve">Baldones iela 2 </v>
      </c>
      <c r="D275" s="13">
        <f>IF(IFERROR(VLOOKUP($A275,Tabula!$A:$O,5,FALSE),"")=0,"",IFERROR(VLOOKUP($A275,Tabula!$A:$O,5,FALSE),""))</f>
        <v>308</v>
      </c>
      <c r="E275" s="10" t="str">
        <f>IFERROR(VLOOKUP(A275,Tabula!$A:$O,6,FALSE),"")</f>
        <v xml:space="preserve">    Sociālās palīdzības organizators I līmenis</v>
      </c>
      <c r="F275" s="14" t="str">
        <f>IF(IFERROR(VLOOKUP($A275,Tabula!$A:$O,7,FALSE),"")=0,"",IFERROR(VLOOKUP($A275,Tabula!$A:$O,7,FALSE),""))</f>
        <v>Sociālās palīdzības joma</v>
      </c>
      <c r="G275" s="10" t="str">
        <f>IFERROR(VLOOKUP(A275,Tabula!$A:$O,8,FALSE),"")</f>
        <v>Broļņicka Arta</v>
      </c>
      <c r="H275" s="10" t="str">
        <f>IFERROR(VLOOKUP(A275,Tabula!$A:$O,9,FALSE),"")</f>
        <v>arta.brolnicka@riga.lv</v>
      </c>
      <c r="I275" s="13">
        <f>IF(IFERROR(VLOOKUP($A275,Tabula!$A:$O,10,FALSE),"")=0,"",IFERROR(VLOOKUP($A275,Tabula!$A:$O,10,FALSE),""))</f>
        <v>67012360</v>
      </c>
      <c r="J275" s="27" t="str">
        <f>IF(IFERROR(VLOOKUP($A275,Tabula!$A:$O,11,FALSE),"")=0,"",IFERROR(VLOOKUP($A275,Tabula!$A:$O,11,FALSE),""))</f>
        <v>9.00-12.00  12.30-18.00 (iepr.pier.)</v>
      </c>
      <c r="K275" s="27" t="str">
        <f>IF(IFERROR(VLOOKUP($A275,Tabula!$A:$O,12,FALSE),"")=0,"",IFERROR(VLOOKUP($A275,Tabula!$A:$O,12,FALSE),""))</f>
        <v>9.00-12.00  12.30-16.30 (iepr.pier.)</v>
      </c>
      <c r="L275" s="27" t="str">
        <f>IF(IFERROR(VLOOKUP($A275,Tabula!$A:$O,13,FALSE),"")=0,"",IFERROR(VLOOKUP($A275,Tabula!$A:$O,13,FALSE),""))</f>
        <v>9.00-12.00  12.30-16.30 (iepr.pier.)</v>
      </c>
      <c r="M275" s="27" t="str">
        <f>IF(IFERROR(VLOOKUP($A275,Tabula!$A:$O,14,FALSE),"")=0,"",IFERROR(VLOOKUP($A275,Tabula!$A:$O,14,FALSE),""))</f>
        <v>9.00-12.00  12.30-16.30 (iepr.pier.)</v>
      </c>
      <c r="N275" s="27" t="str">
        <f>IF(IFERROR(VLOOKUP($A275,Tabula!$A:$O,15,FALSE),"")=0,"",IFERROR(VLOOKUP($A275,Tabula!$A:$O,15,FALSE),""))</f>
        <v/>
      </c>
    </row>
    <row r="276" spans="1:14" s="1" customFormat="1" ht="42" customHeight="1" x14ac:dyDescent="0.3">
      <c r="A276" s="2">
        <v>271</v>
      </c>
      <c r="B276" s="10" t="str">
        <f>IFERROR(VLOOKUP(A276,Tabula!$A:$O,3,FALSE),"")</f>
        <v>Pārdaugavas rajona nodaļas Teritoriālais centrs "Dzirciems"</v>
      </c>
      <c r="C276" s="10" t="str">
        <f>IFERROR(VLOOKUP(A276,Tabula!$A:$O,4,FALSE),"")</f>
        <v xml:space="preserve">Baldones iela 2 </v>
      </c>
      <c r="D276" s="13">
        <f>IF(IFERROR(VLOOKUP($A276,Tabula!$A:$O,5,FALSE),"")=0,"",IFERROR(VLOOKUP($A276,Tabula!$A:$O,5,FALSE),""))</f>
        <v>309</v>
      </c>
      <c r="E276" s="10" t="str">
        <f>IFERROR(VLOOKUP(A276,Tabula!$A:$O,6,FALSE),"")</f>
        <v xml:space="preserve">    Sociālās palīdzības organizators I līmenis</v>
      </c>
      <c r="F276" s="14" t="str">
        <f>IF(IFERROR(VLOOKUP($A276,Tabula!$A:$O,7,FALSE),"")=0,"",IFERROR(VLOOKUP($A276,Tabula!$A:$O,7,FALSE),""))</f>
        <v>Sociālās palīdzības joma</v>
      </c>
      <c r="G276" s="10" t="str">
        <f>IFERROR(VLOOKUP(A276,Tabula!$A:$O,8,FALSE),"")</f>
        <v>Ķīle Evita</v>
      </c>
      <c r="H276" s="10" t="str">
        <f>IFERROR(VLOOKUP(A276,Tabula!$A:$O,9,FALSE),"")</f>
        <v>Evita.Kile@riga.lv</v>
      </c>
      <c r="I276" s="13">
        <f>IF(IFERROR(VLOOKUP($A276,Tabula!$A:$O,10,FALSE),"")=0,"",IFERROR(VLOOKUP($A276,Tabula!$A:$O,10,FALSE),""))</f>
        <v>67105324</v>
      </c>
      <c r="J276" s="27" t="str">
        <f>IF(IFERROR(VLOOKUP($A276,Tabula!$A:$O,11,FALSE),"")=0,"",IFERROR(VLOOKUP($A276,Tabula!$A:$O,11,FALSE),""))</f>
        <v>9.00-12.00  12.30-18.00 (iepr.pier.)</v>
      </c>
      <c r="K276" s="27" t="str">
        <f>IF(IFERROR(VLOOKUP($A276,Tabula!$A:$O,12,FALSE),"")=0,"",IFERROR(VLOOKUP($A276,Tabula!$A:$O,12,FALSE),""))</f>
        <v>9.00-12.00  12.30-16.30 (iepr.pier.)</v>
      </c>
      <c r="L276" s="27" t="str">
        <f>IF(IFERROR(VLOOKUP($A276,Tabula!$A:$O,13,FALSE),"")=0,"",IFERROR(VLOOKUP($A276,Tabula!$A:$O,13,FALSE),""))</f>
        <v>9.00-12.00  12.30-16.30 (iepr.pier.)</v>
      </c>
      <c r="M276" s="27" t="str">
        <f>IF(IFERROR(VLOOKUP($A276,Tabula!$A:$O,14,FALSE),"")=0,"",IFERROR(VLOOKUP($A276,Tabula!$A:$O,14,FALSE),""))</f>
        <v>9.00-12.00  12.30-16.30 (iepr.pier.)</v>
      </c>
      <c r="N276" s="27" t="str">
        <f>IF(IFERROR(VLOOKUP($A276,Tabula!$A:$O,15,FALSE),"")=0,"",IFERROR(VLOOKUP($A276,Tabula!$A:$O,15,FALSE),""))</f>
        <v/>
      </c>
    </row>
    <row r="277" spans="1:14" s="1" customFormat="1" ht="42" customHeight="1" x14ac:dyDescent="0.3">
      <c r="A277" s="2">
        <v>272</v>
      </c>
      <c r="B277" s="10" t="str">
        <f>IFERROR(VLOOKUP(A277,Tabula!$A:$O,3,FALSE),"")</f>
        <v>Pārdaugavas rajona nodaļas Teritoriālais centrs "Dzirciems"</v>
      </c>
      <c r="C277" s="10" t="str">
        <f>IFERROR(VLOOKUP(A277,Tabula!$A:$O,4,FALSE),"")</f>
        <v xml:space="preserve">Baldones iela 2 </v>
      </c>
      <c r="D277" s="13">
        <f>IF(IFERROR(VLOOKUP($A277,Tabula!$A:$O,5,FALSE),"")=0,"",IFERROR(VLOOKUP($A277,Tabula!$A:$O,5,FALSE),""))</f>
        <v>308</v>
      </c>
      <c r="E277" s="10" t="str">
        <f>IFERROR(VLOOKUP(A277,Tabula!$A:$O,6,FALSE),"")</f>
        <v xml:space="preserve">    Sociālās palīdzības organizators I līmenis</v>
      </c>
      <c r="F277" s="14" t="str">
        <f>IF(IFERROR(VLOOKUP($A277,Tabula!$A:$O,7,FALSE),"")=0,"",IFERROR(VLOOKUP($A277,Tabula!$A:$O,7,FALSE),""))</f>
        <v>Sociālās palīdzības joma</v>
      </c>
      <c r="G277" s="10" t="str">
        <f>IFERROR(VLOOKUP(A277,Tabula!$A:$O,8,FALSE),"")</f>
        <v>Lukijaņika Regīna</v>
      </c>
      <c r="H277" s="10" t="str">
        <f>IFERROR(VLOOKUP(A277,Tabula!$A:$O,9,FALSE),"")</f>
        <v>Regina.Lukijanika@riga.lv</v>
      </c>
      <c r="I277" s="13">
        <f>IF(IFERROR(VLOOKUP($A277,Tabula!$A:$O,10,FALSE),"")=0,"",IFERROR(VLOOKUP($A277,Tabula!$A:$O,10,FALSE),""))</f>
        <v>67012357</v>
      </c>
      <c r="J277" s="27" t="str">
        <f>IF(IFERROR(VLOOKUP($A277,Tabula!$A:$O,11,FALSE),"")=0,"",IFERROR(VLOOKUP($A277,Tabula!$A:$O,11,FALSE),""))</f>
        <v>9.00-12.00  12.30-18.00 (iepr.pier.)</v>
      </c>
      <c r="K277" s="27" t="str">
        <f>IF(IFERROR(VLOOKUP($A277,Tabula!$A:$O,12,FALSE),"")=0,"",IFERROR(VLOOKUP($A277,Tabula!$A:$O,12,FALSE),""))</f>
        <v>9.00-12.00  12.30-16.30 (iepr.pier.)</v>
      </c>
      <c r="L277" s="27" t="str">
        <f>IF(IFERROR(VLOOKUP($A277,Tabula!$A:$O,13,FALSE),"")=0,"",IFERROR(VLOOKUP($A277,Tabula!$A:$O,13,FALSE),""))</f>
        <v>9.00-12.00  12.30-16.30 (iepr.pier.)</v>
      </c>
      <c r="M277" s="27" t="str">
        <f>IF(IFERROR(VLOOKUP($A277,Tabula!$A:$O,14,FALSE),"")=0,"",IFERROR(VLOOKUP($A277,Tabula!$A:$O,14,FALSE),""))</f>
        <v>9.00-12.00  12.30-16.30 (iepr.pier.)</v>
      </c>
      <c r="N277" s="27" t="str">
        <f>IF(IFERROR(VLOOKUP($A277,Tabula!$A:$O,15,FALSE),"")=0,"",IFERROR(VLOOKUP($A277,Tabula!$A:$O,15,FALSE),""))</f>
        <v/>
      </c>
    </row>
    <row r="278" spans="1:14" s="1" customFormat="1" ht="42" customHeight="1" x14ac:dyDescent="0.3">
      <c r="A278" s="2">
        <v>273</v>
      </c>
      <c r="B278" s="10" t="str">
        <f>IFERROR(VLOOKUP(A278,Tabula!$A:$O,3,FALSE),"")</f>
        <v>Pārdaugavas rajona nodaļas Teritoriālais centrs "Dzirciems"</v>
      </c>
      <c r="C278" s="10" t="str">
        <f>IFERROR(VLOOKUP(A278,Tabula!$A:$O,4,FALSE),"")</f>
        <v xml:space="preserve">Baldones iela 2 </v>
      </c>
      <c r="D278" s="13">
        <f>IF(IFERROR(VLOOKUP($A278,Tabula!$A:$O,5,FALSE),"")=0,"",IFERROR(VLOOKUP($A278,Tabula!$A:$O,5,FALSE),""))</f>
        <v>307</v>
      </c>
      <c r="E278" s="10" t="str">
        <f>IFERROR(VLOOKUP(A278,Tabula!$A:$O,6,FALSE),"")</f>
        <v xml:space="preserve">    Sociālās palīdzības organizators I līmenis</v>
      </c>
      <c r="F278" s="14" t="str">
        <f>IF(IFERROR(VLOOKUP($A278,Tabula!$A:$O,7,FALSE),"")=0,"",IFERROR(VLOOKUP($A278,Tabula!$A:$O,7,FALSE),""))</f>
        <v>Sociālās palīdzības joma</v>
      </c>
      <c r="G278" s="10" t="str">
        <f>IFERROR(VLOOKUP(A278,Tabula!$A:$O,8,FALSE),"")</f>
        <v>Mažgane Ina</v>
      </c>
      <c r="H278" s="10" t="str">
        <f>IFERROR(VLOOKUP(A278,Tabula!$A:$O,9,FALSE),"")</f>
        <v>Ina.Mazgane@riga.lv</v>
      </c>
      <c r="I278" s="13">
        <f>IF(IFERROR(VLOOKUP($A278,Tabula!$A:$O,10,FALSE),"")=0,"",IFERROR(VLOOKUP($A278,Tabula!$A:$O,10,FALSE),""))</f>
        <v>67012363</v>
      </c>
      <c r="J278" s="27" t="str">
        <f>IF(IFERROR(VLOOKUP($A278,Tabula!$A:$O,11,FALSE),"")=0,"",IFERROR(VLOOKUP($A278,Tabula!$A:$O,11,FALSE),""))</f>
        <v>9.00-12.00  12.30-18.00 (iepr.pier.)</v>
      </c>
      <c r="K278" s="27" t="str">
        <f>IF(IFERROR(VLOOKUP($A278,Tabula!$A:$O,12,FALSE),"")=0,"",IFERROR(VLOOKUP($A278,Tabula!$A:$O,12,FALSE),""))</f>
        <v>9.00-12.00  12.30-16.30 (iepr.pier.)</v>
      </c>
      <c r="L278" s="27" t="str">
        <f>IF(IFERROR(VLOOKUP($A278,Tabula!$A:$O,13,FALSE),"")=0,"",IFERROR(VLOOKUP($A278,Tabula!$A:$O,13,FALSE),""))</f>
        <v>9.00-12.00  12.30-16.30 (iepr.pier.)</v>
      </c>
      <c r="M278" s="27" t="str">
        <f>IF(IFERROR(VLOOKUP($A278,Tabula!$A:$O,14,FALSE),"")=0,"",IFERROR(VLOOKUP($A278,Tabula!$A:$O,14,FALSE),""))</f>
        <v>9.00-12.00  12.30-16.30 (iepr.pier.)</v>
      </c>
      <c r="N278" s="27" t="str">
        <f>IF(IFERROR(VLOOKUP($A278,Tabula!$A:$O,15,FALSE),"")=0,"",IFERROR(VLOOKUP($A278,Tabula!$A:$O,15,FALSE),""))</f>
        <v/>
      </c>
    </row>
    <row r="279" spans="1:14" s="1" customFormat="1" ht="42" customHeight="1" x14ac:dyDescent="0.3">
      <c r="A279" s="2">
        <v>274</v>
      </c>
      <c r="B279" s="10" t="str">
        <f>IFERROR(VLOOKUP(A279,Tabula!$A:$O,3,FALSE),"")</f>
        <v>Pārdaugavas rajona nodaļas Teritoriālais centrs "Dzirciems"</v>
      </c>
      <c r="C279" s="10" t="str">
        <f>IFERROR(VLOOKUP(A279,Tabula!$A:$O,4,FALSE),"")</f>
        <v xml:space="preserve">Baldones iela 2 </v>
      </c>
      <c r="D279" s="13">
        <f>IF(IFERROR(VLOOKUP($A279,Tabula!$A:$O,5,FALSE),"")=0,"",IFERROR(VLOOKUP($A279,Tabula!$A:$O,5,FALSE),""))</f>
        <v>309</v>
      </c>
      <c r="E279" s="10" t="str">
        <f>IFERROR(VLOOKUP(A279,Tabula!$A:$O,6,FALSE),"")</f>
        <v xml:space="preserve">    Sociālās palīdzības organizators I līmenis</v>
      </c>
      <c r="F279" s="14" t="str">
        <f>IF(IFERROR(VLOOKUP($A279,Tabula!$A:$O,7,FALSE),"")=0,"",IFERROR(VLOOKUP($A279,Tabula!$A:$O,7,FALSE),""))</f>
        <v>Sociālās palīdzības joma</v>
      </c>
      <c r="G279" s="10" t="str">
        <f>IFERROR(VLOOKUP(A279,Tabula!$A:$O,8,FALSE),"")</f>
        <v>Zikova Dana</v>
      </c>
      <c r="H279" s="10" t="str">
        <f>IFERROR(VLOOKUP(A279,Tabula!$A:$O,9,FALSE),"")</f>
        <v>dzikova@riga.lv</v>
      </c>
      <c r="I279" s="13">
        <f>IF(IFERROR(VLOOKUP($A279,Tabula!$A:$O,10,FALSE),"")=0,"",IFERROR(VLOOKUP($A279,Tabula!$A:$O,10,FALSE),""))</f>
        <v>67181643</v>
      </c>
      <c r="J279" s="27" t="str">
        <f>IF(IFERROR(VLOOKUP($A279,Tabula!$A:$O,11,FALSE),"")=0,"",IFERROR(VLOOKUP($A279,Tabula!$A:$O,11,FALSE),""))</f>
        <v>9.00-12.00  12.30-18.00 (iepr.pier.)</v>
      </c>
      <c r="K279" s="27" t="str">
        <f>IF(IFERROR(VLOOKUP($A279,Tabula!$A:$O,12,FALSE),"")=0,"",IFERROR(VLOOKUP($A279,Tabula!$A:$O,12,FALSE),""))</f>
        <v>9.00-12.00  12.30-16.30 (iepr.pier.)</v>
      </c>
      <c r="L279" s="27" t="str">
        <f>IF(IFERROR(VLOOKUP($A279,Tabula!$A:$O,13,FALSE),"")=0,"",IFERROR(VLOOKUP($A279,Tabula!$A:$O,13,FALSE),""))</f>
        <v>9.00-12.00  12.30-16.30 (iepr.pier.)</v>
      </c>
      <c r="M279" s="27" t="str">
        <f>IF(IFERROR(VLOOKUP($A279,Tabula!$A:$O,14,FALSE),"")=0,"",IFERROR(VLOOKUP($A279,Tabula!$A:$O,14,FALSE),""))</f>
        <v>9.00-12.00  12.30-16.30 (iepr.pier.)</v>
      </c>
      <c r="N279" s="27" t="str">
        <f>IF(IFERROR(VLOOKUP($A279,Tabula!$A:$O,15,FALSE),"")=0,"",IFERROR(VLOOKUP($A279,Tabula!$A:$O,15,FALSE),""))</f>
        <v/>
      </c>
    </row>
    <row r="280" spans="1:14" s="1" customFormat="1" ht="42" customHeight="1" x14ac:dyDescent="0.3">
      <c r="A280" s="2">
        <v>275</v>
      </c>
      <c r="B280" s="10" t="str">
        <f>IFERROR(VLOOKUP(A280,Tabula!$A:$O,3,FALSE),"")</f>
        <v>Pārdaugavas rajona nodaļas Teritoriālais centrs "Dzirciems"</v>
      </c>
      <c r="C280" s="10" t="str">
        <f>IFERROR(VLOOKUP(A280,Tabula!$A:$O,4,FALSE),"")</f>
        <v xml:space="preserve">Baldones iela 2 </v>
      </c>
      <c r="D280" s="13">
        <f>IF(IFERROR(VLOOKUP($A280,Tabula!$A:$O,5,FALSE),"")=0,"",IFERROR(VLOOKUP($A280,Tabula!$A:$O,5,FALSE),""))</f>
        <v>311</v>
      </c>
      <c r="E280" s="10" t="str">
        <f>IFERROR(VLOOKUP(A280,Tabula!$A:$O,6,FALSE),"")</f>
        <v xml:space="preserve">    Sociālās palīdzības organizators  II līmenis</v>
      </c>
      <c r="F280" s="14" t="str">
        <f>IF(IFERROR(VLOOKUP($A280,Tabula!$A:$O,7,FALSE),"")=0,"",IFERROR(VLOOKUP($A280,Tabula!$A:$O,7,FALSE),""))</f>
        <v>Sociālās palīdzības joma</v>
      </c>
      <c r="G280" s="10" t="str">
        <f>IFERROR(VLOOKUP(A280,Tabula!$A:$O,8,FALSE),"")</f>
        <v>Gerharde Līga</v>
      </c>
      <c r="H280" s="10" t="str">
        <f>IFERROR(VLOOKUP(A280,Tabula!$A:$O,9,FALSE),"")</f>
        <v>Liga.Gerharde@riga.lv</v>
      </c>
      <c r="I280" s="13">
        <f>IF(IFERROR(VLOOKUP($A280,Tabula!$A:$O,10,FALSE),"")=0,"",IFERROR(VLOOKUP($A280,Tabula!$A:$O,10,FALSE),""))</f>
        <v>67105524</v>
      </c>
      <c r="J280" s="27" t="str">
        <f>IF(IFERROR(VLOOKUP($A280,Tabula!$A:$O,11,FALSE),"")=0,"",IFERROR(VLOOKUP($A280,Tabula!$A:$O,11,FALSE),""))</f>
        <v>9.00-12.30  13.00-18.00 (iepr.pier.)</v>
      </c>
      <c r="K280" s="27" t="str">
        <f>IF(IFERROR(VLOOKUP($A280,Tabula!$A:$O,12,FALSE),"")=0,"",IFERROR(VLOOKUP($A280,Tabula!$A:$O,12,FALSE),""))</f>
        <v>9.00-12.30  13.00-16.30 (iepr.pier.)</v>
      </c>
      <c r="L280" s="27" t="str">
        <f>IF(IFERROR(VLOOKUP($A280,Tabula!$A:$O,13,FALSE),"")=0,"",IFERROR(VLOOKUP($A280,Tabula!$A:$O,13,FALSE),""))</f>
        <v>9.00-12.30  13.00-16.30 (iepr.pier.)</v>
      </c>
      <c r="M280" s="27" t="str">
        <f>IF(IFERROR(VLOOKUP($A280,Tabula!$A:$O,14,FALSE),"")=0,"",IFERROR(VLOOKUP($A280,Tabula!$A:$O,14,FALSE),""))</f>
        <v>9.00-12.30  13.00-16.30 (iepr.pier.)</v>
      </c>
      <c r="N280" s="27" t="str">
        <f>IF(IFERROR(VLOOKUP($A280,Tabula!$A:$O,15,FALSE),"")=0,"",IFERROR(VLOOKUP($A280,Tabula!$A:$O,15,FALSE),""))</f>
        <v/>
      </c>
    </row>
    <row r="281" spans="1:14" s="1" customFormat="1" ht="42" customHeight="1" x14ac:dyDescent="0.3">
      <c r="A281" s="2">
        <v>276</v>
      </c>
      <c r="B281" s="10" t="str">
        <f>IFERROR(VLOOKUP(A281,Tabula!$A:$O,3,FALSE),"")</f>
        <v>Pārdaugavas rajona nodaļas Teritoriālais centrs "Dzirciems"</v>
      </c>
      <c r="C281" s="10" t="str">
        <f>IFERROR(VLOOKUP(A281,Tabula!$A:$O,4,FALSE),"")</f>
        <v xml:space="preserve">Baldones iela 2 </v>
      </c>
      <c r="D281" s="13">
        <f>IF(IFERROR(VLOOKUP($A281,Tabula!$A:$O,5,FALSE),"")=0,"",IFERROR(VLOOKUP($A281,Tabula!$A:$O,5,FALSE),""))</f>
        <v>417</v>
      </c>
      <c r="E281" s="10">
        <f>IFERROR(VLOOKUP(A281,Tabula!$A:$O,6,FALSE),"")</f>
        <v>0</v>
      </c>
      <c r="F281" s="14" t="str">
        <f>IF(IFERROR(VLOOKUP($A281,Tabula!$A:$O,7,FALSE),"")=0,"",IFERROR(VLOOKUP($A281,Tabula!$A:$O,7,FALSE),""))</f>
        <v/>
      </c>
      <c r="G281" s="10">
        <f>IFERROR(VLOOKUP(A281,Tabula!$A:$O,8,FALSE),"")</f>
        <v>0</v>
      </c>
      <c r="H281" s="10">
        <f>IFERROR(VLOOKUP(A281,Tabula!$A:$O,9,FALSE),"")</f>
        <v>0</v>
      </c>
      <c r="I281" s="13">
        <f>IF(IFERROR(VLOOKUP($A281,Tabula!$A:$O,10,FALSE),"")=0,"",IFERROR(VLOOKUP($A281,Tabula!$A:$O,10,FALSE),""))</f>
        <v>67012445</v>
      </c>
      <c r="J281" s="27" t="str">
        <f>IF(IFERROR(VLOOKUP($A281,Tabula!$A:$O,11,FALSE),"")=0,"",IFERROR(VLOOKUP($A281,Tabula!$A:$O,11,FALSE),""))</f>
        <v/>
      </c>
      <c r="K281" s="27" t="str">
        <f>IF(IFERROR(VLOOKUP($A281,Tabula!$A:$O,12,FALSE),"")=0,"",IFERROR(VLOOKUP($A281,Tabula!$A:$O,12,FALSE),""))</f>
        <v/>
      </c>
      <c r="L281" s="27" t="str">
        <f>IF(IFERROR(VLOOKUP($A281,Tabula!$A:$O,13,FALSE),"")=0,"",IFERROR(VLOOKUP($A281,Tabula!$A:$O,13,FALSE),""))</f>
        <v/>
      </c>
      <c r="M281" s="27" t="str">
        <f>IF(IFERROR(VLOOKUP($A281,Tabula!$A:$O,14,FALSE),"")=0,"",IFERROR(VLOOKUP($A281,Tabula!$A:$O,14,FALSE),""))</f>
        <v/>
      </c>
      <c r="N281" s="27" t="str">
        <f>IF(IFERROR(VLOOKUP($A281,Tabula!$A:$O,15,FALSE),"")=0,"",IFERROR(VLOOKUP($A281,Tabula!$A:$O,15,FALSE),""))</f>
        <v/>
      </c>
    </row>
    <row r="282" spans="1:14" s="1" customFormat="1" ht="42" customHeight="1" x14ac:dyDescent="0.3">
      <c r="A282" s="2">
        <v>277</v>
      </c>
      <c r="B282" s="10" t="str">
        <f>IFERROR(VLOOKUP(A282,Tabula!$A:$O,3,FALSE),"")</f>
        <v>Pārdaugavas rajona nodaļas Teritoriālais centrs "Dzirciems"</v>
      </c>
      <c r="C282" s="10" t="str">
        <f>IFERROR(VLOOKUP(A282,Tabula!$A:$O,4,FALSE),"")</f>
        <v xml:space="preserve">Baldones iela 2 </v>
      </c>
      <c r="D282" s="13">
        <f>IF(IFERROR(VLOOKUP($A282,Tabula!$A:$O,5,FALSE),"")=0,"",IFERROR(VLOOKUP($A282,Tabula!$A:$O,5,FALSE),""))</f>
        <v>403</v>
      </c>
      <c r="E282" s="10">
        <f>IFERROR(VLOOKUP(A282,Tabula!$A:$O,6,FALSE),"")</f>
        <v>0</v>
      </c>
      <c r="F282" s="14" t="str">
        <f>IF(IFERROR(VLOOKUP($A282,Tabula!$A:$O,7,FALSE),"")=0,"",IFERROR(VLOOKUP($A282,Tabula!$A:$O,7,FALSE),""))</f>
        <v/>
      </c>
      <c r="G282" s="10">
        <f>IFERROR(VLOOKUP(A282,Tabula!$A:$O,8,FALSE),"")</f>
        <v>0</v>
      </c>
      <c r="H282" s="10">
        <f>IFERROR(VLOOKUP(A282,Tabula!$A:$O,9,FALSE),"")</f>
        <v>0</v>
      </c>
      <c r="I282" s="13">
        <f>IF(IFERROR(VLOOKUP($A282,Tabula!$A:$O,10,FALSE),"")=0,"",IFERROR(VLOOKUP($A282,Tabula!$A:$O,10,FALSE),""))</f>
        <v>67181594</v>
      </c>
      <c r="J282" s="27" t="str">
        <f>IF(IFERROR(VLOOKUP($A282,Tabula!$A:$O,11,FALSE),"")=0,"",IFERROR(VLOOKUP($A282,Tabula!$A:$O,11,FALSE),""))</f>
        <v/>
      </c>
      <c r="K282" s="27" t="str">
        <f>IF(IFERROR(VLOOKUP($A282,Tabula!$A:$O,12,FALSE),"")=0,"",IFERROR(VLOOKUP($A282,Tabula!$A:$O,12,FALSE),""))</f>
        <v/>
      </c>
      <c r="L282" s="27" t="str">
        <f>IF(IFERROR(VLOOKUP($A282,Tabula!$A:$O,13,FALSE),"")=0,"",IFERROR(VLOOKUP($A282,Tabula!$A:$O,13,FALSE),""))</f>
        <v/>
      </c>
      <c r="M282" s="27" t="str">
        <f>IF(IFERROR(VLOOKUP($A282,Tabula!$A:$O,14,FALSE),"")=0,"",IFERROR(VLOOKUP($A282,Tabula!$A:$O,14,FALSE),""))</f>
        <v/>
      </c>
      <c r="N282" s="27" t="str">
        <f>IF(IFERROR(VLOOKUP($A282,Tabula!$A:$O,15,FALSE),"")=0,"",IFERROR(VLOOKUP($A282,Tabula!$A:$O,15,FALSE),""))</f>
        <v/>
      </c>
    </row>
    <row r="283" spans="1:14" s="1" customFormat="1" ht="42" customHeight="1" x14ac:dyDescent="0.3">
      <c r="A283" s="2">
        <v>278</v>
      </c>
      <c r="B283" s="10" t="str">
        <f>IFERROR(VLOOKUP(A283,Tabula!$A:$O,3,FALSE),"")</f>
        <v>Pārdaugavas rajona nodaļas Teritoriālais centrs "Imanta"</v>
      </c>
      <c r="C283" s="10" t="str">
        <f>IFERROR(VLOOKUP(A283,Tabula!$A:$O,4,FALSE),"")</f>
        <v xml:space="preserve">Imantas 8. līnija 1 k-2 </v>
      </c>
      <c r="D283" s="13">
        <f>IF(IFERROR(VLOOKUP($A283,Tabula!$A:$O,5,FALSE),"")=0,"",IFERROR(VLOOKUP($A283,Tabula!$A:$O,5,FALSE),""))</f>
        <v>18</v>
      </c>
      <c r="E283" s="10" t="str">
        <f>IFERROR(VLOOKUP(A283,Tabula!$A:$O,6,FALSE),"")</f>
        <v>Teritoriālā centra vadītājs</v>
      </c>
      <c r="F283" s="14" t="str">
        <f>IF(IFERROR(VLOOKUP($A283,Tabula!$A:$O,7,FALSE),"")=0,"",IFERROR(VLOOKUP($A283,Tabula!$A:$O,7,FALSE),""))</f>
        <v/>
      </c>
      <c r="G283" s="10" t="str">
        <f>IFERROR(VLOOKUP(A283,Tabula!$A:$O,8,FALSE),"")</f>
        <v>Andersone Gita</v>
      </c>
      <c r="H283" s="10" t="str">
        <f>IFERROR(VLOOKUP(A283,Tabula!$A:$O,9,FALSE),"")</f>
        <v>gandersone5@riga.lv</v>
      </c>
      <c r="I283" s="13">
        <f>IF(IFERROR(VLOOKUP($A283,Tabula!$A:$O,10,FALSE),"")=0,"",IFERROR(VLOOKUP($A283,Tabula!$A:$O,10,FALSE),""))</f>
        <v>67848027</v>
      </c>
      <c r="J283" s="27" t="str">
        <f>IF(IFERROR(VLOOKUP($A283,Tabula!$A:$O,11,FALSE),"")=0,"",IFERROR(VLOOKUP($A283,Tabula!$A:$O,11,FALSE),""))</f>
        <v>13.00-18.00 (iepr.pier.)</v>
      </c>
      <c r="K283" s="27" t="str">
        <f>IF(IFERROR(VLOOKUP($A283,Tabula!$A:$O,12,FALSE),"")=0,"",IFERROR(VLOOKUP($A283,Tabula!$A:$O,12,FALSE),""))</f>
        <v/>
      </c>
      <c r="L283" s="27" t="str">
        <f>IF(IFERROR(VLOOKUP($A283,Tabula!$A:$O,13,FALSE),"")=0,"",IFERROR(VLOOKUP($A283,Tabula!$A:$O,13,FALSE),""))</f>
        <v/>
      </c>
      <c r="M283" s="27" t="str">
        <f>IF(IFERROR(VLOOKUP($A283,Tabula!$A:$O,14,FALSE),"")=0,"",IFERROR(VLOOKUP($A283,Tabula!$A:$O,14,FALSE),""))</f>
        <v/>
      </c>
      <c r="N283" s="27" t="str">
        <f>IF(IFERROR(VLOOKUP($A283,Tabula!$A:$O,15,FALSE),"")=0,"",IFERROR(VLOOKUP($A283,Tabula!$A:$O,15,FALSE),""))</f>
        <v/>
      </c>
    </row>
    <row r="284" spans="1:14" s="1" customFormat="1" ht="42" customHeight="1" x14ac:dyDescent="0.3">
      <c r="A284" s="2">
        <v>279</v>
      </c>
      <c r="B284" s="10" t="str">
        <f>IFERROR(VLOOKUP(A284,Tabula!$A:$O,3,FALSE),"")</f>
        <v>Pārdaugavas rajona nodaļas Teritoriālais centrs "Imanta"</v>
      </c>
      <c r="C284" s="10" t="str">
        <f>IFERROR(VLOOKUP(A284,Tabula!$A:$O,4,FALSE),"")</f>
        <v xml:space="preserve">Imantas 8. līnija 1 k-2 </v>
      </c>
      <c r="D284" s="13">
        <f>IF(IFERROR(VLOOKUP($A284,Tabula!$A:$O,5,FALSE),"")=0,"",IFERROR(VLOOKUP($A284,Tabula!$A:$O,5,FALSE),""))</f>
        <v>3</v>
      </c>
      <c r="E284" s="10" t="str">
        <f>IFERROR(VLOOKUP(A284,Tabula!$A:$O,6,FALSE),"")</f>
        <v>Sociālās palīdzības organizators dzīves apstākļu novērtēšanai klientu dzīvesvietā</v>
      </c>
      <c r="F284" s="14" t="str">
        <f>IF(IFERROR(VLOOKUP($A284,Tabula!$A:$O,7,FALSE),"")=0,"",IFERROR(VLOOKUP($A284,Tabula!$A:$O,7,FALSE),""))</f>
        <v>Sociālās palīdzības joma</v>
      </c>
      <c r="G284" s="10" t="str">
        <f>IFERROR(VLOOKUP(A284,Tabula!$A:$O,8,FALSE),"")</f>
        <v>Šlama Viola</v>
      </c>
      <c r="H284" s="10" t="str">
        <f>IFERROR(VLOOKUP(A284,Tabula!$A:$O,9,FALSE),"")</f>
        <v>Viola.slama@riga.lv</v>
      </c>
      <c r="I284" s="13">
        <f>IF(IFERROR(VLOOKUP($A284,Tabula!$A:$O,10,FALSE),"")=0,"",IFERROR(VLOOKUP($A284,Tabula!$A:$O,10,FALSE),""))</f>
        <v>67848081</v>
      </c>
      <c r="J284" s="27" t="str">
        <f>IF(IFERROR(VLOOKUP($A284,Tabula!$A:$O,11,FALSE),"")=0,"",IFERROR(VLOOKUP($A284,Tabula!$A:$O,11,FALSE),""))</f>
        <v>9.00-18.00 (iepr.pier.)</v>
      </c>
      <c r="K284" s="27" t="str">
        <f>IF(IFERROR(VLOOKUP($A284,Tabula!$A:$O,12,FALSE),"")=0,"",IFERROR(VLOOKUP($A284,Tabula!$A:$O,12,FALSE),""))</f>
        <v>9.00-16.30 (iepr.pier.)</v>
      </c>
      <c r="L284" s="27" t="str">
        <f>IF(IFERROR(VLOOKUP($A284,Tabula!$A:$O,13,FALSE),"")=0,"",IFERROR(VLOOKUP($A284,Tabula!$A:$O,13,FALSE),""))</f>
        <v>9.00-16.30 (iepr.pier.)</v>
      </c>
      <c r="M284" s="27" t="str">
        <f>IF(IFERROR(VLOOKUP($A284,Tabula!$A:$O,14,FALSE),"")=0,"",IFERROR(VLOOKUP($A284,Tabula!$A:$O,14,FALSE),""))</f>
        <v>9.00-16.30 (iepr.pier.)</v>
      </c>
      <c r="N284" s="27" t="str">
        <f>IF(IFERROR(VLOOKUP($A284,Tabula!$A:$O,15,FALSE),"")=0,"",IFERROR(VLOOKUP($A284,Tabula!$A:$O,15,FALSE),""))</f>
        <v>9.00-14.00 (Apkalpo aprūpes mājās pakalpojuma sniedzēja darbiniekus)</v>
      </c>
    </row>
    <row r="285" spans="1:14" s="1" customFormat="1" ht="42" customHeight="1" x14ac:dyDescent="0.3">
      <c r="A285" s="2">
        <v>280</v>
      </c>
      <c r="B285" s="10" t="str">
        <f>IFERROR(VLOOKUP(A285,Tabula!$A:$O,3,FALSE),"")</f>
        <v>Pārdaugavas rajona nodaļas Teritoriālais centrs "Imanta"</v>
      </c>
      <c r="C285" s="10" t="str">
        <f>IFERROR(VLOOKUP(A285,Tabula!$A:$O,4,FALSE),"")</f>
        <v xml:space="preserve">Imantas 8. līnija 1 k-2 </v>
      </c>
      <c r="D285" s="13">
        <f>IF(IFERROR(VLOOKUP($A285,Tabula!$A:$O,5,FALSE),"")=0,"",IFERROR(VLOOKUP($A285,Tabula!$A:$O,5,FALSE),""))</f>
        <v>27</v>
      </c>
      <c r="E285" s="10" t="str">
        <f>IFERROR(VLOOKUP(A285,Tabula!$A:$O,6,FALSE),"")</f>
        <v>Sociālās palīdzības organizators</v>
      </c>
      <c r="F285" s="14" t="str">
        <f>IF(IFERROR(VLOOKUP($A285,Tabula!$A:$O,7,FALSE),"")=0,"",IFERROR(VLOOKUP($A285,Tabula!$A:$O,7,FALSE),""))</f>
        <v>Sociālās palīdzības joma</v>
      </c>
      <c r="G285" s="10" t="str">
        <f>IFERROR(VLOOKUP(A285,Tabula!$A:$O,8,FALSE),"")</f>
        <v>Mendele Katrīna</v>
      </c>
      <c r="H285" s="10" t="str">
        <f>IFERROR(VLOOKUP(A285,Tabula!$A:$O,9,FALSE),"")</f>
        <v>katrina.mendele@riga.lv</v>
      </c>
      <c r="I285" s="13">
        <f>IF(IFERROR(VLOOKUP($A285,Tabula!$A:$O,10,FALSE),"")=0,"",IFERROR(VLOOKUP($A285,Tabula!$A:$O,10,FALSE),""))</f>
        <v>67848029</v>
      </c>
      <c r="J285" s="27" t="str">
        <f>IF(IFERROR(VLOOKUP($A285,Tabula!$A:$O,11,FALSE),"")=0,"",IFERROR(VLOOKUP($A285,Tabula!$A:$O,11,FALSE),""))</f>
        <v>9.00-18.00 (iepr.pier.)</v>
      </c>
      <c r="K285" s="27" t="str">
        <f>IF(IFERROR(VLOOKUP($A285,Tabula!$A:$O,12,FALSE),"")=0,"",IFERROR(VLOOKUP($A285,Tabula!$A:$O,12,FALSE),""))</f>
        <v>9.00-16.30 (iepr.pier.)</v>
      </c>
      <c r="L285" s="27" t="str">
        <f>IF(IFERROR(VLOOKUP($A285,Tabula!$A:$O,13,FALSE),"")=0,"",IFERROR(VLOOKUP($A285,Tabula!$A:$O,13,FALSE),""))</f>
        <v>9.00-16.30 (iepr.pier.)</v>
      </c>
      <c r="M285" s="27" t="str">
        <f>IF(IFERROR(VLOOKUP($A285,Tabula!$A:$O,14,FALSE),"")=0,"",IFERROR(VLOOKUP($A285,Tabula!$A:$O,14,FALSE),""))</f>
        <v>9.00-16.30 (iepr.pier.)</v>
      </c>
      <c r="N285" s="27" t="str">
        <f>IF(IFERROR(VLOOKUP($A285,Tabula!$A:$O,15,FALSE),"")=0,"",IFERROR(VLOOKUP($A285,Tabula!$A:$O,15,FALSE),""))</f>
        <v>9.00-14.00 (Apkalpo aprūpes mājās pakalpojuma sniedzēja darbiniekus)</v>
      </c>
    </row>
    <row r="286" spans="1:14" s="1" customFormat="1" ht="42" customHeight="1" x14ac:dyDescent="0.3">
      <c r="A286" s="2">
        <v>281</v>
      </c>
      <c r="B286" s="10" t="str">
        <f>IFERROR(VLOOKUP(A286,Tabula!$A:$O,3,FALSE),"")</f>
        <v>Pārdaugavas rajona nodaļas Teritoriālais centrs "Imanta"</v>
      </c>
      <c r="C286" s="10" t="str">
        <f>IFERROR(VLOOKUP(A286,Tabula!$A:$O,4,FALSE),"")</f>
        <v xml:space="preserve">Imantas 8. līnija 1 k-2 </v>
      </c>
      <c r="D286" s="13">
        <f>IF(IFERROR(VLOOKUP($A286,Tabula!$A:$O,5,FALSE),"")=0,"",IFERROR(VLOOKUP($A286,Tabula!$A:$O,5,FALSE),""))</f>
        <v>9</v>
      </c>
      <c r="E286" s="10" t="str">
        <f>IFERROR(VLOOKUP(A286,Tabula!$A:$O,6,FALSE),"")</f>
        <v>Sociālais darbinieks</v>
      </c>
      <c r="F286" s="14" t="str">
        <f>IF(IFERROR(VLOOKUP($A286,Tabula!$A:$O,7,FALSE),"")=0,"",IFERROR(VLOOKUP($A286,Tabula!$A:$O,7,FALSE),""))</f>
        <v>Sociālā pakalpojuma joma</v>
      </c>
      <c r="G286" s="10" t="str">
        <f>IFERROR(VLOOKUP(A286,Tabula!$A:$O,8,FALSE),"")</f>
        <v>Erdmane Inga</v>
      </c>
      <c r="H286" s="10" t="str">
        <f>IFERROR(VLOOKUP(A286,Tabula!$A:$O,9,FALSE),"")</f>
        <v> Inga.erdmane@riga.lv</v>
      </c>
      <c r="I286" s="13">
        <f>IF(IFERROR(VLOOKUP($A286,Tabula!$A:$O,10,FALSE),"")=0,"",IFERROR(VLOOKUP($A286,Tabula!$A:$O,10,FALSE),""))</f>
        <v>67848024</v>
      </c>
      <c r="J286" s="27" t="str">
        <f>IF(IFERROR(VLOOKUP($A286,Tabula!$A:$O,11,FALSE),"")=0,"",IFERROR(VLOOKUP($A286,Tabula!$A:$O,11,FALSE),""))</f>
        <v>13.00-18.00 (iepr.pier.)</v>
      </c>
      <c r="K286" s="27" t="str">
        <f>IF(IFERROR(VLOOKUP($A286,Tabula!$A:$O,12,FALSE),"")=0,"",IFERROR(VLOOKUP($A286,Tabula!$A:$O,12,FALSE),""))</f>
        <v>9.00-13.00 (rindas kārt.)</v>
      </c>
      <c r="L286" s="27" t="str">
        <f>IF(IFERROR(VLOOKUP($A286,Tabula!$A:$O,13,FALSE),"")=0,"",IFERROR(VLOOKUP($A286,Tabula!$A:$O,13,FALSE),""))</f>
        <v/>
      </c>
      <c r="M286" s="27" t="str">
        <f>IF(IFERROR(VLOOKUP($A286,Tabula!$A:$O,14,FALSE),"")=0,"",IFERROR(VLOOKUP($A286,Tabula!$A:$O,14,FALSE),""))</f>
        <v>9.00-12.00  13.00-16.00 (iepr.pier.)</v>
      </c>
      <c r="N286" s="27" t="str">
        <f>IF(IFERROR(VLOOKUP($A286,Tabula!$A:$O,15,FALSE),"")=0,"",IFERROR(VLOOKUP($A286,Tabula!$A:$O,15,FALSE),""))</f>
        <v/>
      </c>
    </row>
    <row r="287" spans="1:14" s="1" customFormat="1" ht="42" customHeight="1" x14ac:dyDescent="0.3">
      <c r="A287" s="2">
        <v>282</v>
      </c>
      <c r="B287" s="10" t="str">
        <f>IFERROR(VLOOKUP(A287,Tabula!$A:$O,3,FALSE),"")</f>
        <v>Pārdaugavas rajona nodaļas Teritoriālais centrs "Imanta"</v>
      </c>
      <c r="C287" s="10" t="str">
        <f>IFERROR(VLOOKUP(A287,Tabula!$A:$O,4,FALSE),"")</f>
        <v xml:space="preserve">Imantas 8. līnija 1 k-2 </v>
      </c>
      <c r="D287" s="13">
        <f>IF(IFERROR(VLOOKUP($A287,Tabula!$A:$O,5,FALSE),"")=0,"",IFERROR(VLOOKUP($A287,Tabula!$A:$O,5,FALSE),""))</f>
        <v>13</v>
      </c>
      <c r="E287" s="10" t="str">
        <f>IFERROR(VLOOKUP(A287,Tabula!$A:$O,6,FALSE),"")</f>
        <v xml:space="preserve">Klientu apkalpošanas speciālists </v>
      </c>
      <c r="F287" s="14" t="str">
        <f>IF(IFERROR(VLOOKUP($A287,Tabula!$A:$O,7,FALSE),"")=0,"",IFERROR(VLOOKUP($A287,Tabula!$A:$O,7,FALSE),""))</f>
        <v>Sociālā darba joma</v>
      </c>
      <c r="G287" s="10" t="str">
        <f>IFERROR(VLOOKUP(A287,Tabula!$A:$O,8,FALSE),"")</f>
        <v xml:space="preserve">Eriksone Ieva </v>
      </c>
      <c r="H287" s="10" t="str">
        <f>IFERROR(VLOOKUP(A287,Tabula!$A:$O,9,FALSE),"")</f>
        <v>ieva.eriksone@riga.lv</v>
      </c>
      <c r="I287" s="13">
        <f>IF(IFERROR(VLOOKUP($A287,Tabula!$A:$O,10,FALSE),"")=0,"",IFERROR(VLOOKUP($A287,Tabula!$A:$O,10,FALSE),""))</f>
        <v>67848026</v>
      </c>
      <c r="J287" s="27" t="str">
        <f>IF(IFERROR(VLOOKUP($A287,Tabula!$A:$O,11,FALSE),"")=0,"",IFERROR(VLOOKUP($A287,Tabula!$A:$O,11,FALSE),""))</f>
        <v/>
      </c>
      <c r="K287" s="27" t="str">
        <f>IF(IFERROR(VLOOKUP($A287,Tabula!$A:$O,12,FALSE),"")=0,"",IFERROR(VLOOKUP($A287,Tabula!$A:$O,12,FALSE),""))</f>
        <v/>
      </c>
      <c r="L287" s="27" t="str">
        <f>IF(IFERROR(VLOOKUP($A287,Tabula!$A:$O,13,FALSE),"")=0,"",IFERROR(VLOOKUP($A287,Tabula!$A:$O,13,FALSE),""))</f>
        <v/>
      </c>
      <c r="M287" s="27" t="str">
        <f>IF(IFERROR(VLOOKUP($A287,Tabula!$A:$O,14,FALSE),"")=0,"",IFERROR(VLOOKUP($A287,Tabula!$A:$O,14,FALSE),""))</f>
        <v/>
      </c>
      <c r="N287" s="27" t="str">
        <f>IF(IFERROR(VLOOKUP($A287,Tabula!$A:$O,15,FALSE),"")=0,"",IFERROR(VLOOKUP($A287,Tabula!$A:$O,15,FALSE),""))</f>
        <v/>
      </c>
    </row>
    <row r="288" spans="1:14" s="1" customFormat="1" ht="42" customHeight="1" x14ac:dyDescent="0.3">
      <c r="A288" s="2">
        <v>283</v>
      </c>
      <c r="B288" s="10" t="str">
        <f>IFERROR(VLOOKUP(A288,Tabula!$A:$O,3,FALSE),"")</f>
        <v>Pārdaugavas rajona nodaļas Teritoriālais centrs "Imanta"</v>
      </c>
      <c r="C288" s="10" t="str">
        <f>IFERROR(VLOOKUP(A288,Tabula!$A:$O,4,FALSE),"")</f>
        <v xml:space="preserve">Imantas 8. līnija 1 k-2 </v>
      </c>
      <c r="D288" s="13" t="str">
        <f>IF(IFERROR(VLOOKUP($A288,Tabula!$A:$O,5,FALSE),"")=0,"",IFERROR(VLOOKUP($A288,Tabula!$A:$O,5,FALSE),""))</f>
        <v>foajē</v>
      </c>
      <c r="E288" s="10" t="str">
        <f>IFERROR(VLOOKUP(A288,Tabula!$A:$O,6,FALSE),"")</f>
        <v>Informators</v>
      </c>
      <c r="F288" s="14" t="str">
        <f>IF(IFERROR(VLOOKUP($A288,Tabula!$A:$O,7,FALSE),"")=0,"",IFERROR(VLOOKUP($A288,Tabula!$A:$O,7,FALSE),""))</f>
        <v/>
      </c>
      <c r="G288" s="10" t="str">
        <f>IFERROR(VLOOKUP(A288,Tabula!$A:$O,8,FALSE),"")</f>
        <v>Taranova Svetlana</v>
      </c>
      <c r="H288" s="10" t="str">
        <f>IFERROR(VLOOKUP(A288,Tabula!$A:$O,9,FALSE),"")</f>
        <v>svetlana.taranova@riga.lv</v>
      </c>
      <c r="I288" s="13" t="str">
        <f>IF(IFERROR(VLOOKUP($A288,Tabula!$A:$O,10,FALSE),"")=0,"",IFERROR(VLOOKUP($A288,Tabula!$A:$O,10,FALSE),""))</f>
        <v/>
      </c>
      <c r="J288" s="27" t="str">
        <f>IF(IFERROR(VLOOKUP($A288,Tabula!$A:$O,11,FALSE),"")=0,"",IFERROR(VLOOKUP($A288,Tabula!$A:$O,11,FALSE),""))</f>
        <v/>
      </c>
      <c r="K288" s="27" t="str">
        <f>IF(IFERROR(VLOOKUP($A288,Tabula!$A:$O,12,FALSE),"")=0,"",IFERROR(VLOOKUP($A288,Tabula!$A:$O,12,FALSE),""))</f>
        <v/>
      </c>
      <c r="L288" s="27" t="str">
        <f>IF(IFERROR(VLOOKUP($A288,Tabula!$A:$O,13,FALSE),"")=0,"",IFERROR(VLOOKUP($A288,Tabula!$A:$O,13,FALSE),""))</f>
        <v/>
      </c>
      <c r="M288" s="27" t="str">
        <f>IF(IFERROR(VLOOKUP($A288,Tabula!$A:$O,14,FALSE),"")=0,"",IFERROR(VLOOKUP($A288,Tabula!$A:$O,14,FALSE),""))</f>
        <v/>
      </c>
      <c r="N288" s="27" t="str">
        <f>IF(IFERROR(VLOOKUP($A288,Tabula!$A:$O,15,FALSE),"")=0,"",IFERROR(VLOOKUP($A288,Tabula!$A:$O,15,FALSE),""))</f>
        <v/>
      </c>
    </row>
    <row r="289" spans="1:14" s="1" customFormat="1" ht="42" customHeight="1" x14ac:dyDescent="0.3">
      <c r="A289" s="2">
        <v>284</v>
      </c>
      <c r="B289" s="10" t="str">
        <f>IFERROR(VLOOKUP(A289,Tabula!$A:$O,3,FALSE),"")</f>
        <v>Pārdaugavas rajona nodaļas Teritoriālais centrs "Imanta"</v>
      </c>
      <c r="C289" s="10" t="str">
        <f>IFERROR(VLOOKUP(A289,Tabula!$A:$O,4,FALSE),"")</f>
        <v xml:space="preserve">Imantas 8. līnija 1 k-2 </v>
      </c>
      <c r="D289" s="13">
        <f>IF(IFERROR(VLOOKUP($A289,Tabula!$A:$O,5,FALSE),"")=0,"",IFERROR(VLOOKUP($A289,Tabula!$A:$O,5,FALSE),""))</f>
        <v>16</v>
      </c>
      <c r="E289" s="10" t="str">
        <f>IFERROR(VLOOKUP(A289,Tabula!$A:$O,6,FALSE),"")</f>
        <v xml:space="preserve"> Vecākais sociālais darbinieks</v>
      </c>
      <c r="F289" s="14" t="str">
        <f>IF(IFERROR(VLOOKUP($A289,Tabula!$A:$O,7,FALSE),"")=0,"",IFERROR(VLOOKUP($A289,Tabula!$A:$O,7,FALSE),""))</f>
        <v>Sociālā darba joma</v>
      </c>
      <c r="G289" s="10" t="str">
        <f>IFERROR(VLOOKUP(A289,Tabula!$A:$O,8,FALSE),"")</f>
        <v>Vančenko Maija</v>
      </c>
      <c r="H289" s="10" t="str">
        <f>IFERROR(VLOOKUP(A289,Tabula!$A:$O,9,FALSE),"")</f>
        <v>Maija.Vancenko@riga.lv</v>
      </c>
      <c r="I289" s="13">
        <f>IF(IFERROR(VLOOKUP($A289,Tabula!$A:$O,10,FALSE),"")=0,"",IFERROR(VLOOKUP($A289,Tabula!$A:$O,10,FALSE),""))</f>
        <v>67848025</v>
      </c>
      <c r="J289" s="27" t="str">
        <f>IF(IFERROR(VLOOKUP($A289,Tabula!$A:$O,11,FALSE),"")=0,"",IFERROR(VLOOKUP($A289,Tabula!$A:$O,11,FALSE),""))</f>
        <v>13.00-18.00 (rindas kārt.)</v>
      </c>
      <c r="K289" s="27" t="str">
        <f>IF(IFERROR(VLOOKUP($A289,Tabula!$A:$O,12,FALSE),"")=0,"",IFERROR(VLOOKUP($A289,Tabula!$A:$O,12,FALSE),""))</f>
        <v/>
      </c>
      <c r="L289" s="27" t="str">
        <f>IF(IFERROR(VLOOKUP($A289,Tabula!$A:$O,13,FALSE),"")=0,"",IFERROR(VLOOKUP($A289,Tabula!$A:$O,13,FALSE),""))</f>
        <v/>
      </c>
      <c r="M289" s="27" t="str">
        <f>IF(IFERROR(VLOOKUP($A289,Tabula!$A:$O,14,FALSE),"")=0,"",IFERROR(VLOOKUP($A289,Tabula!$A:$O,14,FALSE),""))</f>
        <v>9.00-12.00
13.00-15.00 (rindas kārt.)</v>
      </c>
      <c r="N289" s="27" t="str">
        <f>IF(IFERROR(VLOOKUP($A289,Tabula!$A:$O,15,FALSE),"")=0,"",IFERROR(VLOOKUP($A289,Tabula!$A:$O,15,FALSE),""))</f>
        <v/>
      </c>
    </row>
    <row r="290" spans="1:14" s="1" customFormat="1" ht="42" customHeight="1" x14ac:dyDescent="0.3">
      <c r="A290" s="2">
        <v>285</v>
      </c>
      <c r="B290" s="10" t="str">
        <f>IFERROR(VLOOKUP(A290,Tabula!$A:$O,3,FALSE),"")</f>
        <v>Pārdaugavas rajona nodaļas Teritoriālais centrs "Imanta"</v>
      </c>
      <c r="C290" s="10" t="str">
        <f>IFERROR(VLOOKUP(A290,Tabula!$A:$O,4,FALSE),"")</f>
        <v xml:space="preserve">Imantas 8. līnija 1 k-2 </v>
      </c>
      <c r="D290" s="13">
        <f>IF(IFERROR(VLOOKUP($A290,Tabula!$A:$O,5,FALSE),"")=0,"",IFERROR(VLOOKUP($A290,Tabula!$A:$O,5,FALSE),""))</f>
        <v>12</v>
      </c>
      <c r="E290" s="10" t="str">
        <f>IFERROR(VLOOKUP(A290,Tabula!$A:$O,6,FALSE),"")</f>
        <v xml:space="preserve"> Vecākais sociālais darbinieks</v>
      </c>
      <c r="F290" s="14" t="str">
        <f>IF(IFERROR(VLOOKUP($A290,Tabula!$A:$O,7,FALSE),"")=0,"",IFERROR(VLOOKUP($A290,Tabula!$A:$O,7,FALSE),""))</f>
        <v>Sociālā pakalpojuma joma</v>
      </c>
      <c r="G290" s="10" t="str">
        <f>IFERROR(VLOOKUP(A290,Tabula!$A:$O,8,FALSE),"")</f>
        <v>Poļakova Žanna</v>
      </c>
      <c r="H290" s="10" t="str">
        <f>IFERROR(VLOOKUP(A290,Tabula!$A:$O,9,FALSE),"")</f>
        <v>zanna.polakova@riga.lv</v>
      </c>
      <c r="I290" s="13">
        <f>IF(IFERROR(VLOOKUP($A290,Tabula!$A:$O,10,FALSE),"")=0,"",IFERROR(VLOOKUP($A290,Tabula!$A:$O,10,FALSE),""))</f>
        <v>67848080</v>
      </c>
      <c r="J290" s="27" t="str">
        <f>IF(IFERROR(VLOOKUP($A290,Tabula!$A:$O,11,FALSE),"")=0,"",IFERROR(VLOOKUP($A290,Tabula!$A:$O,11,FALSE),""))</f>
        <v>13.00-18.00 (rindas kārt.)</v>
      </c>
      <c r="K290" s="27" t="str">
        <f>IF(IFERROR(VLOOKUP($A290,Tabula!$A:$O,12,FALSE),"")=0,"",IFERROR(VLOOKUP($A290,Tabula!$A:$O,12,FALSE),""))</f>
        <v/>
      </c>
      <c r="L290" s="27" t="str">
        <f>IF(IFERROR(VLOOKUP($A290,Tabula!$A:$O,13,FALSE),"")=0,"",IFERROR(VLOOKUP($A290,Tabula!$A:$O,13,FALSE),""))</f>
        <v/>
      </c>
      <c r="M290" s="27" t="str">
        <f>IF(IFERROR(VLOOKUP($A290,Tabula!$A:$O,14,FALSE),"")=0,"",IFERROR(VLOOKUP($A290,Tabula!$A:$O,14,FALSE),""))</f>
        <v>9.00-12.00
13.00-15.00 (rindas kārt.)</v>
      </c>
      <c r="N290" s="27" t="str">
        <f>IF(IFERROR(VLOOKUP($A290,Tabula!$A:$O,15,FALSE),"")=0,"",IFERROR(VLOOKUP($A290,Tabula!$A:$O,15,FALSE),""))</f>
        <v/>
      </c>
    </row>
    <row r="291" spans="1:14" s="1" customFormat="1" ht="42" customHeight="1" x14ac:dyDescent="0.3">
      <c r="A291" s="2">
        <v>286</v>
      </c>
      <c r="B291" s="10" t="str">
        <f>IFERROR(VLOOKUP(A291,Tabula!$A:$O,3,FALSE),"")</f>
        <v>Pārdaugavas rajona nodaļas Teritoriālais centrs "Imanta"</v>
      </c>
      <c r="C291" s="10" t="str">
        <f>IFERROR(VLOOKUP(A291,Tabula!$A:$O,4,FALSE),"")</f>
        <v xml:space="preserve">Imantas 8. līnija 1 k-2 </v>
      </c>
      <c r="D291" s="13">
        <f>IF(IFERROR(VLOOKUP($A291,Tabula!$A:$O,5,FALSE),"")=0,"",IFERROR(VLOOKUP($A291,Tabula!$A:$O,5,FALSE),""))</f>
        <v>7</v>
      </c>
      <c r="E291" s="10" t="str">
        <f>IFERROR(VLOOKUP(A291,Tabula!$A:$O,6,FALSE),"")</f>
        <v xml:space="preserve"> Vecākais sociālais darbinieks</v>
      </c>
      <c r="F291" s="14" t="str">
        <f>IF(IFERROR(VLOOKUP($A291,Tabula!$A:$O,7,FALSE),"")=0,"",IFERROR(VLOOKUP($A291,Tabula!$A:$O,7,FALSE),""))</f>
        <v>Sociālās palīdzības joma</v>
      </c>
      <c r="G291" s="10" t="str">
        <f>IFERROR(VLOOKUP(A291,Tabula!$A:$O,8,FALSE),"")</f>
        <v>Pavlova Nataļja</v>
      </c>
      <c r="H291" s="10" t="str">
        <f>IFERROR(VLOOKUP(A291,Tabula!$A:$O,9,FALSE),"")</f>
        <v>natalja.pavlova@riga.lv</v>
      </c>
      <c r="I291" s="13">
        <f>IF(IFERROR(VLOOKUP($A291,Tabula!$A:$O,10,FALSE),"")=0,"",IFERROR(VLOOKUP($A291,Tabula!$A:$O,10,FALSE),""))</f>
        <v>67848031</v>
      </c>
      <c r="J291" s="27" t="str">
        <f>IF(IFERROR(VLOOKUP($A291,Tabula!$A:$O,11,FALSE),"")=0,"",IFERROR(VLOOKUP($A291,Tabula!$A:$O,11,FALSE),""))</f>
        <v>13.00-18.00 (rindas kārt.)</v>
      </c>
      <c r="K291" s="27" t="str">
        <f>IF(IFERROR(VLOOKUP($A291,Tabula!$A:$O,12,FALSE),"")=0,"",IFERROR(VLOOKUP($A291,Tabula!$A:$O,12,FALSE),""))</f>
        <v/>
      </c>
      <c r="L291" s="27" t="str">
        <f>IF(IFERROR(VLOOKUP($A291,Tabula!$A:$O,13,FALSE),"")=0,"",IFERROR(VLOOKUP($A291,Tabula!$A:$O,13,FALSE),""))</f>
        <v/>
      </c>
      <c r="M291" s="27" t="str">
        <f>IF(IFERROR(VLOOKUP($A291,Tabula!$A:$O,14,FALSE),"")=0,"",IFERROR(VLOOKUP($A291,Tabula!$A:$O,14,FALSE),""))</f>
        <v>9.00-12.00
13.00-15.00 (rindas kārt.)</v>
      </c>
      <c r="N291" s="27" t="str">
        <f>IF(IFERROR(VLOOKUP($A291,Tabula!$A:$O,15,FALSE),"")=0,"",IFERROR(VLOOKUP($A291,Tabula!$A:$O,15,FALSE),""))</f>
        <v/>
      </c>
    </row>
    <row r="292" spans="1:14" s="1" customFormat="1" ht="79.5" customHeight="1" x14ac:dyDescent="0.3">
      <c r="A292" s="2">
        <v>287</v>
      </c>
      <c r="B292" s="10" t="str">
        <f>IFERROR(VLOOKUP(A292,Tabula!$A:$O,3,FALSE),"")</f>
        <v>Pārdaugavas rajona nodaļas Teritoriālais centrs "Imanta"</v>
      </c>
      <c r="C292" s="10" t="str">
        <f>IFERROR(VLOOKUP(A292,Tabula!$A:$O,4,FALSE),"")</f>
        <v xml:space="preserve">Imantas 8. līnija 1 k-2 </v>
      </c>
      <c r="D292" s="13">
        <f>IF(IFERROR(VLOOKUP($A292,Tabula!$A:$O,5,FALSE),"")=0,"",IFERROR(VLOOKUP($A292,Tabula!$A:$O,5,FALSE),""))</f>
        <v>19</v>
      </c>
      <c r="E292" s="10" t="str">
        <f>IFERROR(VLOOKUP(A292,Tabula!$A:$O,6,FALSE),"")</f>
        <v xml:space="preserve"> Sociālais darbinieks darbā ar ģimeni un bērniem</v>
      </c>
      <c r="F292" s="14" t="str">
        <f>IF(IFERROR(VLOOKUP($A292,Tabula!$A:$O,7,FALSE),"")=0,"",IFERROR(VLOOKUP($A292,Tabula!$A:$O,7,FALSE),""))</f>
        <v>Sociālā darba joma</v>
      </c>
      <c r="G292" s="10" t="str">
        <f>IFERROR(VLOOKUP(A292,Tabula!$A:$O,8,FALSE),"")</f>
        <v>Lukaševiča Ingūna</v>
      </c>
      <c r="H292" s="10" t="str">
        <f>IFERROR(VLOOKUP(A292,Tabula!$A:$O,9,FALSE),"")</f>
        <v>Inguna.Lukasevica@riga.lv</v>
      </c>
      <c r="I292" s="13">
        <f>IF(IFERROR(VLOOKUP($A292,Tabula!$A:$O,10,FALSE),"")=0,"",IFERROR(VLOOKUP($A292,Tabula!$A:$O,10,FALSE),""))</f>
        <v>67848077</v>
      </c>
      <c r="J292" s="27" t="str">
        <f>IF(IFERROR(VLOOKUP($A292,Tabula!$A:$O,11,FALSE),"")=0,"",IFERROR(VLOOKUP($A292,Tabula!$A:$O,11,FALSE),""))</f>
        <v>13.00-18.00 (rindas kārt.)</v>
      </c>
      <c r="K292" s="27" t="str">
        <f>IF(IFERROR(VLOOKUP($A292,Tabula!$A:$O,12,FALSE),"")=0,"",IFERROR(VLOOKUP($A292,Tabula!$A:$O,12,FALSE),""))</f>
        <v/>
      </c>
      <c r="L292" s="27" t="str">
        <f>IF(IFERROR(VLOOKUP($A292,Tabula!$A:$O,13,FALSE),"")=0,"",IFERROR(VLOOKUP($A292,Tabula!$A:$O,13,FALSE),""))</f>
        <v/>
      </c>
      <c r="M292" s="27" t="str">
        <f>IF(IFERROR(VLOOKUP($A292,Tabula!$A:$O,14,FALSE),"")=0,"",IFERROR(VLOOKUP($A292,Tabula!$A:$O,14,FALSE),""))</f>
        <v>9.00-12.00
13.00-15.00 (rindas kārt.)</v>
      </c>
      <c r="N292" s="27" t="str">
        <f>IF(IFERROR(VLOOKUP($A292,Tabula!$A:$O,15,FALSE),"")=0,"",IFERROR(VLOOKUP($A292,Tabula!$A:$O,15,FALSE),""))</f>
        <v/>
      </c>
    </row>
    <row r="293" spans="1:14" s="1" customFormat="1" ht="96.75" customHeight="1" x14ac:dyDescent="0.3">
      <c r="A293" s="2">
        <v>288</v>
      </c>
      <c r="B293" s="10" t="str">
        <f>IFERROR(VLOOKUP(A293,Tabula!$A:$O,3,FALSE),"")</f>
        <v>Pārdaugavas rajona nodaļas Teritoriālais centrs "Imanta"</v>
      </c>
      <c r="C293" s="10" t="str">
        <f>IFERROR(VLOOKUP(A293,Tabula!$A:$O,4,FALSE),"")</f>
        <v xml:space="preserve">Imantas 8. līnija 1 k-2 </v>
      </c>
      <c r="D293" s="13">
        <f>IF(IFERROR(VLOOKUP($A293,Tabula!$A:$O,5,FALSE),"")=0,"",IFERROR(VLOOKUP($A293,Tabula!$A:$O,5,FALSE),""))</f>
        <v>15</v>
      </c>
      <c r="E293" s="10" t="str">
        <f>IFERROR(VLOOKUP(A293,Tabula!$A:$O,6,FALSE),"")</f>
        <v xml:space="preserve"> Sociālais darbinieks darbā ar ģimeni un bērniem</v>
      </c>
      <c r="F293" s="14" t="str">
        <f>IF(IFERROR(VLOOKUP($A293,Tabula!$A:$O,7,FALSE),"")=0,"",IFERROR(VLOOKUP($A293,Tabula!$A:$O,7,FALSE),""))</f>
        <v>Sociālā darba joma</v>
      </c>
      <c r="G293" s="10" t="str">
        <f>IFERROR(VLOOKUP(A293,Tabula!$A:$O,8,FALSE),"")</f>
        <v>Redenka Vita</v>
      </c>
      <c r="H293" s="10" t="str">
        <f>IFERROR(VLOOKUP(A293,Tabula!$A:$O,9,FALSE),"")</f>
        <v>vita.redenka@riga.lv</v>
      </c>
      <c r="I293" s="13">
        <f>IF(IFERROR(VLOOKUP($A293,Tabula!$A:$O,10,FALSE),"")=0,"",IFERROR(VLOOKUP($A293,Tabula!$A:$O,10,FALSE),""))</f>
        <v>67848001</v>
      </c>
      <c r="J293" s="27" t="str">
        <f>IF(IFERROR(VLOOKUP($A293,Tabula!$A:$O,11,FALSE),"")=0,"",IFERROR(VLOOKUP($A293,Tabula!$A:$O,11,FALSE),""))</f>
        <v>13.00-18.00 (rindas kārt.)</v>
      </c>
      <c r="K293" s="27" t="str">
        <f>IF(IFERROR(VLOOKUP($A293,Tabula!$A:$O,12,FALSE),"")=0,"",IFERROR(VLOOKUP($A293,Tabula!$A:$O,12,FALSE),""))</f>
        <v/>
      </c>
      <c r="L293" s="27" t="str">
        <f>IF(IFERROR(VLOOKUP($A293,Tabula!$A:$O,13,FALSE),"")=0,"",IFERROR(VLOOKUP($A293,Tabula!$A:$O,13,FALSE),""))</f>
        <v/>
      </c>
      <c r="M293" s="27" t="str">
        <f>IF(IFERROR(VLOOKUP($A293,Tabula!$A:$O,14,FALSE),"")=0,"",IFERROR(VLOOKUP($A293,Tabula!$A:$O,14,FALSE),""))</f>
        <v>9.00-12.00
13.00-15.00 (rindas kārt.)</v>
      </c>
      <c r="N293" s="27" t="str">
        <f>IF(IFERROR(VLOOKUP($A293,Tabula!$A:$O,15,FALSE),"")=0,"",IFERROR(VLOOKUP($A293,Tabula!$A:$O,15,FALSE),""))</f>
        <v/>
      </c>
    </row>
    <row r="294" spans="1:14" s="1" customFormat="1" ht="96.75" customHeight="1" x14ac:dyDescent="0.3">
      <c r="A294" s="2">
        <v>289</v>
      </c>
      <c r="B294" s="10" t="str">
        <f>IFERROR(VLOOKUP(A294,Tabula!$A:$O,3,FALSE),"")</f>
        <v>Pārdaugavas rajona nodaļas Teritoriālais centrs "Imanta"</v>
      </c>
      <c r="C294" s="10" t="str">
        <f>IFERROR(VLOOKUP(A294,Tabula!$A:$O,4,FALSE),"")</f>
        <v xml:space="preserve">Imantas 8. līnija 1 k-2 </v>
      </c>
      <c r="D294" s="13">
        <f>IF(IFERROR(VLOOKUP($A294,Tabula!$A:$O,5,FALSE),"")=0,"",IFERROR(VLOOKUP($A294,Tabula!$A:$O,5,FALSE),""))</f>
        <v>17</v>
      </c>
      <c r="E294" s="10" t="str">
        <f>IFERROR(VLOOKUP(A294,Tabula!$A:$O,6,FALSE),"")</f>
        <v xml:space="preserve"> Sociālais darbinieks darbā ar ģimeni un bērniem</v>
      </c>
      <c r="F294" s="14" t="str">
        <f>IF(IFERROR(VLOOKUP($A294,Tabula!$A:$O,7,FALSE),"")=0,"",IFERROR(VLOOKUP($A294,Tabula!$A:$O,7,FALSE),""))</f>
        <v>Sociālā darba joma</v>
      </c>
      <c r="G294" s="10" t="str">
        <f>IFERROR(VLOOKUP(A294,Tabula!$A:$O,8,FALSE),"")</f>
        <v>Silava Dagnija</v>
      </c>
      <c r="H294" s="10" t="str">
        <f>IFERROR(VLOOKUP(A294,Tabula!$A:$O,9,FALSE),"")</f>
        <v>dagnija,silava@riga.lv</v>
      </c>
      <c r="I294" s="13">
        <f>IF(IFERROR(VLOOKUP($A294,Tabula!$A:$O,10,FALSE),"")=0,"",IFERROR(VLOOKUP($A294,Tabula!$A:$O,10,FALSE),""))</f>
        <v>67848023</v>
      </c>
      <c r="J294" s="27" t="str">
        <f>IF(IFERROR(VLOOKUP($A294,Tabula!$A:$O,11,FALSE),"")=0,"",IFERROR(VLOOKUP($A294,Tabula!$A:$O,11,FALSE),""))</f>
        <v>13.00-18.00 (rindas kārt.)</v>
      </c>
      <c r="K294" s="27" t="str">
        <f>IF(IFERROR(VLOOKUP($A294,Tabula!$A:$O,12,FALSE),"")=0,"",IFERROR(VLOOKUP($A294,Tabula!$A:$O,12,FALSE),""))</f>
        <v/>
      </c>
      <c r="L294" s="27" t="str">
        <f>IF(IFERROR(VLOOKUP($A294,Tabula!$A:$O,13,FALSE),"")=0,"",IFERROR(VLOOKUP($A294,Tabula!$A:$O,13,FALSE),""))</f>
        <v/>
      </c>
      <c r="M294" s="27" t="str">
        <f>IF(IFERROR(VLOOKUP($A294,Tabula!$A:$O,14,FALSE),"")=0,"",IFERROR(VLOOKUP($A294,Tabula!$A:$O,14,FALSE),""))</f>
        <v>9.00-12.00
13.00-15.00 (rindas kārt.)</v>
      </c>
      <c r="N294" s="27" t="str">
        <f>IF(IFERROR(VLOOKUP($A294,Tabula!$A:$O,15,FALSE),"")=0,"",IFERROR(VLOOKUP($A294,Tabula!$A:$O,15,FALSE),""))</f>
        <v/>
      </c>
    </row>
    <row r="295" spans="1:14" s="1" customFormat="1" ht="96.75" customHeight="1" x14ac:dyDescent="0.3">
      <c r="A295" s="2">
        <v>290</v>
      </c>
      <c r="B295" s="10" t="str">
        <f>IFERROR(VLOOKUP(A295,Tabula!$A:$O,3,FALSE),"")</f>
        <v>Pārdaugavas rajona nodaļas Teritoriālais centrs "Imanta"</v>
      </c>
      <c r="C295" s="10" t="str">
        <f>IFERROR(VLOOKUP(A295,Tabula!$A:$O,4,FALSE),"")</f>
        <v xml:space="preserve">Imantas 8. līnija 1 k-2 </v>
      </c>
      <c r="D295" s="13">
        <f>IF(IFERROR(VLOOKUP($A295,Tabula!$A:$O,5,FALSE),"")=0,"",IFERROR(VLOOKUP($A295,Tabula!$A:$O,5,FALSE),""))</f>
        <v>13</v>
      </c>
      <c r="E295" s="10" t="str">
        <f>IFERROR(VLOOKUP(A295,Tabula!$A:$O,6,FALSE),"")</f>
        <v xml:space="preserve"> Sociālais darbinieks darbā ar ģimeni un bērniem</v>
      </c>
      <c r="F295" s="14" t="str">
        <f>IF(IFERROR(VLOOKUP($A295,Tabula!$A:$O,7,FALSE),"")=0,"",IFERROR(VLOOKUP($A295,Tabula!$A:$O,7,FALSE),""))</f>
        <v>Sociālā darba joma</v>
      </c>
      <c r="G295" s="10">
        <f>IFERROR(VLOOKUP(A295,Tabula!$A:$O,8,FALSE),"")</f>
        <v>0</v>
      </c>
      <c r="H295" s="10">
        <f>IFERROR(VLOOKUP(A295,Tabula!$A:$O,9,FALSE),"")</f>
        <v>0</v>
      </c>
      <c r="I295" s="13">
        <f>IF(IFERROR(VLOOKUP($A295,Tabula!$A:$O,10,FALSE),"")=0,"",IFERROR(VLOOKUP($A295,Tabula!$A:$O,10,FALSE),""))</f>
        <v>67848008</v>
      </c>
      <c r="J295" s="27" t="str">
        <f>IF(IFERROR(VLOOKUP($A295,Tabula!$A:$O,11,FALSE),"")=0,"",IFERROR(VLOOKUP($A295,Tabula!$A:$O,11,FALSE),""))</f>
        <v>13.00-18.00 (rindas kārt.)</v>
      </c>
      <c r="K295" s="27" t="str">
        <f>IF(IFERROR(VLOOKUP($A295,Tabula!$A:$O,12,FALSE),"")=0,"",IFERROR(VLOOKUP($A295,Tabula!$A:$O,12,FALSE),""))</f>
        <v/>
      </c>
      <c r="L295" s="27" t="str">
        <f>IF(IFERROR(VLOOKUP($A295,Tabula!$A:$O,13,FALSE),"")=0,"",IFERROR(VLOOKUP($A295,Tabula!$A:$O,13,FALSE),""))</f>
        <v/>
      </c>
      <c r="M295" s="27" t="str">
        <f>IF(IFERROR(VLOOKUP($A295,Tabula!$A:$O,14,FALSE),"")=0,"",IFERROR(VLOOKUP($A295,Tabula!$A:$O,14,FALSE),""))</f>
        <v>9.00-12.00
13.00-15.00 (rindas kārt.)</v>
      </c>
      <c r="N295" s="27" t="str">
        <f>IF(IFERROR(VLOOKUP($A295,Tabula!$A:$O,15,FALSE),"")=0,"",IFERROR(VLOOKUP($A295,Tabula!$A:$O,15,FALSE),""))</f>
        <v/>
      </c>
    </row>
    <row r="296" spans="1:14" s="1" customFormat="1" ht="96.75" customHeight="1" x14ac:dyDescent="0.3">
      <c r="A296" s="2">
        <v>291</v>
      </c>
      <c r="B296" s="10" t="str">
        <f>IFERROR(VLOOKUP(A296,Tabula!$A:$O,3,FALSE),"")</f>
        <v>Pārdaugavas rajona nodaļas Teritoriālais centrs "Imanta"</v>
      </c>
      <c r="C296" s="10" t="str">
        <f>IFERROR(VLOOKUP(A296,Tabula!$A:$O,4,FALSE),"")</f>
        <v xml:space="preserve">Imantas 8. līnija 1 k-2 </v>
      </c>
      <c r="D296" s="13" t="str">
        <f>IF(IFERROR(VLOOKUP($A296,Tabula!$A:$O,5,FALSE),"")=0,"",IFERROR(VLOOKUP($A296,Tabula!$A:$O,5,FALSE),""))</f>
        <v/>
      </c>
      <c r="E296" s="10" t="str">
        <f>IFERROR(VLOOKUP(A296,Tabula!$A:$O,6,FALSE),"")</f>
        <v xml:space="preserve"> Sociālais darbinieks</v>
      </c>
      <c r="F296" s="14" t="str">
        <f>IF(IFERROR(VLOOKUP($A296,Tabula!$A:$O,7,FALSE),"")=0,"",IFERROR(VLOOKUP($A296,Tabula!$A:$O,7,FALSE),""))</f>
        <v>Sociālā darba joma</v>
      </c>
      <c r="G296" s="10">
        <f>IFERROR(VLOOKUP(A296,Tabula!$A:$O,8,FALSE),"")</f>
        <v>0</v>
      </c>
      <c r="H296" s="10">
        <f>IFERROR(VLOOKUP(A296,Tabula!$A:$O,9,FALSE),"")</f>
        <v>0</v>
      </c>
      <c r="I296" s="13">
        <f>IF(IFERROR(VLOOKUP($A296,Tabula!$A:$O,10,FALSE),"")=0,"",IFERROR(VLOOKUP($A296,Tabula!$A:$O,10,FALSE),""))</f>
        <v>67848002</v>
      </c>
      <c r="J296" s="27" t="str">
        <f>IF(IFERROR(VLOOKUP($A296,Tabula!$A:$O,11,FALSE),"")=0,"",IFERROR(VLOOKUP($A296,Tabula!$A:$O,11,FALSE),""))</f>
        <v>13.00-18.00 (iepr.pier.)</v>
      </c>
      <c r="K296" s="27" t="str">
        <f>IF(IFERROR(VLOOKUP($A296,Tabula!$A:$O,12,FALSE),"")=0,"",IFERROR(VLOOKUP($A296,Tabula!$A:$O,12,FALSE),""))</f>
        <v>9.00-13.00 (rindas kārt.)</v>
      </c>
      <c r="L296" s="27" t="str">
        <f>IF(IFERROR(VLOOKUP($A296,Tabula!$A:$O,13,FALSE),"")=0,"",IFERROR(VLOOKUP($A296,Tabula!$A:$O,13,FALSE),""))</f>
        <v/>
      </c>
      <c r="M296" s="27" t="str">
        <f>IF(IFERROR(VLOOKUP($A296,Tabula!$A:$O,14,FALSE),"")=0,"",IFERROR(VLOOKUP($A296,Tabula!$A:$O,14,FALSE),""))</f>
        <v>9.00-12.00  13.00-16.00 (iepr.pier.)</v>
      </c>
      <c r="N296" s="27" t="str">
        <f>IF(IFERROR(VLOOKUP($A296,Tabula!$A:$O,15,FALSE),"")=0,"",IFERROR(VLOOKUP($A296,Tabula!$A:$O,15,FALSE),""))</f>
        <v/>
      </c>
    </row>
    <row r="297" spans="1:14" s="1" customFormat="1" ht="96.75" customHeight="1" x14ac:dyDescent="0.3">
      <c r="A297" s="2">
        <v>292</v>
      </c>
      <c r="B297" s="10" t="str">
        <f>IFERROR(VLOOKUP(A297,Tabula!$A:$O,3,FALSE),"")</f>
        <v>Pārdaugavas rajona nodaļas Teritoriālais centrs "Imanta"</v>
      </c>
      <c r="C297" s="10" t="str">
        <f>IFERROR(VLOOKUP(A297,Tabula!$A:$O,4,FALSE),"")</f>
        <v xml:space="preserve">Imantas 8. līnija 1 k-2 </v>
      </c>
      <c r="D297" s="13">
        <f>IF(IFERROR(VLOOKUP($A297,Tabula!$A:$O,5,FALSE),"")=0,"",IFERROR(VLOOKUP($A297,Tabula!$A:$O,5,FALSE),""))</f>
        <v>9</v>
      </c>
      <c r="E297" s="10" t="str">
        <f>IFERROR(VLOOKUP(A297,Tabula!$A:$O,6,FALSE),"")</f>
        <v xml:space="preserve"> Sociālais darbinieks</v>
      </c>
      <c r="F297" s="14" t="str">
        <f>IF(IFERROR(VLOOKUP($A297,Tabula!$A:$O,7,FALSE),"")=0,"",IFERROR(VLOOKUP($A297,Tabula!$A:$O,7,FALSE),""))</f>
        <v>Sociālā pakalpojuma joma</v>
      </c>
      <c r="G297" s="10">
        <f>IFERROR(VLOOKUP(A297,Tabula!$A:$O,8,FALSE),"")</f>
        <v>0</v>
      </c>
      <c r="H297" s="10">
        <f>IFERROR(VLOOKUP(A297,Tabula!$A:$O,9,FALSE),"")</f>
        <v>0</v>
      </c>
      <c r="I297" s="13" t="str">
        <f>IF(IFERROR(VLOOKUP($A297,Tabula!$A:$O,10,FALSE),"")=0,"",IFERROR(VLOOKUP($A297,Tabula!$A:$O,10,FALSE),""))</f>
        <v/>
      </c>
      <c r="J297" s="27" t="str">
        <f>IF(IFERROR(VLOOKUP($A297,Tabula!$A:$O,11,FALSE),"")=0,"",IFERROR(VLOOKUP($A297,Tabula!$A:$O,11,FALSE),""))</f>
        <v>13.00-18.00 (iepr.pier.)</v>
      </c>
      <c r="K297" s="27" t="str">
        <f>IF(IFERROR(VLOOKUP($A297,Tabula!$A:$O,12,FALSE),"")=0,"",IFERROR(VLOOKUP($A297,Tabula!$A:$O,12,FALSE),""))</f>
        <v>9.00-13.00 (rindas kārt.)</v>
      </c>
      <c r="L297" s="27" t="str">
        <f>IF(IFERROR(VLOOKUP($A297,Tabula!$A:$O,13,FALSE),"")=0,"",IFERROR(VLOOKUP($A297,Tabula!$A:$O,13,FALSE),""))</f>
        <v/>
      </c>
      <c r="M297" s="27" t="str">
        <f>IF(IFERROR(VLOOKUP($A297,Tabula!$A:$O,14,FALSE),"")=0,"",IFERROR(VLOOKUP($A297,Tabula!$A:$O,14,FALSE),""))</f>
        <v>9.00-12.00  13.00-16.00 (iepr.pier.)</v>
      </c>
      <c r="N297" s="27" t="str">
        <f>IF(IFERROR(VLOOKUP($A297,Tabula!$A:$O,15,FALSE),"")=0,"",IFERROR(VLOOKUP($A297,Tabula!$A:$O,15,FALSE),""))</f>
        <v/>
      </c>
    </row>
    <row r="298" spans="1:14" s="1" customFormat="1" ht="96.75" customHeight="1" x14ac:dyDescent="0.3">
      <c r="A298" s="2">
        <v>293</v>
      </c>
      <c r="B298" s="10" t="str">
        <f>IFERROR(VLOOKUP(A298,Tabula!$A:$O,3,FALSE),"")</f>
        <v>Pārdaugavas rajona nodaļas Teritoriālais centrs "Imanta"</v>
      </c>
      <c r="C298" s="10" t="str">
        <f>IFERROR(VLOOKUP(A298,Tabula!$A:$O,4,FALSE),"")</f>
        <v xml:space="preserve">Imantas 8. līnija 1 k-2 </v>
      </c>
      <c r="D298" s="13">
        <f>IF(IFERROR(VLOOKUP($A298,Tabula!$A:$O,5,FALSE),"")=0,"",IFERROR(VLOOKUP($A298,Tabula!$A:$O,5,FALSE),""))</f>
        <v>11</v>
      </c>
      <c r="E298" s="10" t="str">
        <f>IFERROR(VLOOKUP(A298,Tabula!$A:$O,6,FALSE),"")</f>
        <v xml:space="preserve">  Sociālais darbinieks</v>
      </c>
      <c r="F298" s="14" t="str">
        <f>IF(IFERROR(VLOOKUP($A298,Tabula!$A:$O,7,FALSE),"")=0,"",IFERROR(VLOOKUP($A298,Tabula!$A:$O,7,FALSE),""))</f>
        <v>Sociālā pakalpojuma joma</v>
      </c>
      <c r="G298" s="10" t="str">
        <f>IFERROR(VLOOKUP(A298,Tabula!$A:$O,8,FALSE),"")</f>
        <v>Oļehnoviča Jeļena</v>
      </c>
      <c r="H298" s="10" t="str">
        <f>IFERROR(VLOOKUP(A298,Tabula!$A:$O,9,FALSE),"")</f>
        <v>Jelena.olehnovica@riga.lv</v>
      </c>
      <c r="I298" s="13">
        <f>IF(IFERROR(VLOOKUP($A298,Tabula!$A:$O,10,FALSE),"")=0,"",IFERROR(VLOOKUP($A298,Tabula!$A:$O,10,FALSE),""))</f>
        <v>67848078</v>
      </c>
      <c r="J298" s="27" t="str">
        <f>IF(IFERROR(VLOOKUP($A298,Tabula!$A:$O,11,FALSE),"")=0,"",IFERROR(VLOOKUP($A298,Tabula!$A:$O,11,FALSE),""))</f>
        <v>13.00-18.00 (iepr.pier.)</v>
      </c>
      <c r="K298" s="27" t="str">
        <f>IF(IFERROR(VLOOKUP($A298,Tabula!$A:$O,12,FALSE),"")=0,"",IFERROR(VLOOKUP($A298,Tabula!$A:$O,12,FALSE),""))</f>
        <v>9.00-13.00 (rindas kārt.)</v>
      </c>
      <c r="L298" s="27" t="str">
        <f>IF(IFERROR(VLOOKUP($A298,Tabula!$A:$O,13,FALSE),"")=0,"",IFERROR(VLOOKUP($A298,Tabula!$A:$O,13,FALSE),""))</f>
        <v/>
      </c>
      <c r="M298" s="27" t="str">
        <f>IF(IFERROR(VLOOKUP($A298,Tabula!$A:$O,14,FALSE),"")=0,"",IFERROR(VLOOKUP($A298,Tabula!$A:$O,14,FALSE),""))</f>
        <v>9.00-12.00  13.00-16.00 (iepr.pier.)</v>
      </c>
      <c r="N298" s="27" t="str">
        <f>IF(IFERROR(VLOOKUP($A298,Tabula!$A:$O,15,FALSE),"")=0,"",IFERROR(VLOOKUP($A298,Tabula!$A:$O,15,FALSE),""))</f>
        <v/>
      </c>
    </row>
    <row r="299" spans="1:14" s="1" customFormat="1" ht="42" customHeight="1" x14ac:dyDescent="0.3">
      <c r="A299" s="2">
        <v>294</v>
      </c>
      <c r="B299" s="10" t="str">
        <f>IFERROR(VLOOKUP(A299,Tabula!$A:$O,3,FALSE),"")</f>
        <v>Pārdaugavas rajona nodaļas Teritoriālais centrs "Imanta"</v>
      </c>
      <c r="C299" s="10" t="str">
        <f>IFERROR(VLOOKUP(A299,Tabula!$A:$O,4,FALSE),"")</f>
        <v xml:space="preserve">Imantas 8. līnija 1 k-2 </v>
      </c>
      <c r="D299" s="13">
        <f>IF(IFERROR(VLOOKUP($A299,Tabula!$A:$O,5,FALSE),"")=0,"",IFERROR(VLOOKUP($A299,Tabula!$A:$O,5,FALSE),""))</f>
        <v>10</v>
      </c>
      <c r="E299" s="10" t="str">
        <f>IFERROR(VLOOKUP(A299,Tabula!$A:$O,6,FALSE),"")</f>
        <v xml:space="preserve">  Sociālais darbinieks</v>
      </c>
      <c r="F299" s="14" t="str">
        <f>IF(IFERROR(VLOOKUP($A299,Tabula!$A:$O,7,FALSE),"")=0,"",IFERROR(VLOOKUP($A299,Tabula!$A:$O,7,FALSE),""))</f>
        <v>Sociālā pakalpojuma joma</v>
      </c>
      <c r="G299" s="10" t="str">
        <f>IFERROR(VLOOKUP(A299,Tabula!$A:$O,8,FALSE),"")</f>
        <v>Vicinska Ina</v>
      </c>
      <c r="H299" s="10" t="str">
        <f>IFERROR(VLOOKUP(A299,Tabula!$A:$O,9,FALSE),"")</f>
        <v>Ina.Vicinska@riga.lv</v>
      </c>
      <c r="I299" s="13">
        <f>IF(IFERROR(VLOOKUP($A299,Tabula!$A:$O,10,FALSE),"")=0,"",IFERROR(VLOOKUP($A299,Tabula!$A:$O,10,FALSE),""))</f>
        <v>67848082</v>
      </c>
      <c r="J299" s="27" t="str">
        <f>IF(IFERROR(VLOOKUP($A299,Tabula!$A:$O,11,FALSE),"")=0,"",IFERROR(VLOOKUP($A299,Tabula!$A:$O,11,FALSE),""))</f>
        <v>13.00-18.00 (iepr.pier.)</v>
      </c>
      <c r="K299" s="27" t="str">
        <f>IF(IFERROR(VLOOKUP($A299,Tabula!$A:$O,12,FALSE),"")=0,"",IFERROR(VLOOKUP($A299,Tabula!$A:$O,12,FALSE),""))</f>
        <v>9.00-13.00 (rindas kārt.)</v>
      </c>
      <c r="L299" s="27" t="str">
        <f>IF(IFERROR(VLOOKUP($A299,Tabula!$A:$O,13,FALSE),"")=0,"",IFERROR(VLOOKUP($A299,Tabula!$A:$O,13,FALSE),""))</f>
        <v/>
      </c>
      <c r="M299" s="27" t="str">
        <f>IF(IFERROR(VLOOKUP($A299,Tabula!$A:$O,14,FALSE),"")=0,"",IFERROR(VLOOKUP($A299,Tabula!$A:$O,14,FALSE),""))</f>
        <v>9.00-12.00  13.00-16.00 (iepr.pier.)</v>
      </c>
      <c r="N299" s="27" t="str">
        <f>IF(IFERROR(VLOOKUP($A299,Tabula!$A:$O,15,FALSE),"")=0,"",IFERROR(VLOOKUP($A299,Tabula!$A:$O,15,FALSE),""))</f>
        <v/>
      </c>
    </row>
    <row r="300" spans="1:14" s="1" customFormat="1" ht="42" customHeight="1" x14ac:dyDescent="0.3">
      <c r="A300" s="2">
        <v>295</v>
      </c>
      <c r="B300" s="10" t="str">
        <f>IFERROR(VLOOKUP(A300,Tabula!$A:$O,3,FALSE),"")</f>
        <v>Pārdaugavas rajona nodaļas Teritoriālais centrs "Imanta"</v>
      </c>
      <c r="C300" s="10" t="str">
        <f>IFERROR(VLOOKUP(A300,Tabula!$A:$O,4,FALSE),"")</f>
        <v xml:space="preserve">Imantas 8. līnija 1 k-2 </v>
      </c>
      <c r="D300" s="13">
        <f>IF(IFERROR(VLOOKUP($A300,Tabula!$A:$O,5,FALSE),"")=0,"",IFERROR(VLOOKUP($A300,Tabula!$A:$O,5,FALSE),""))</f>
        <v>7</v>
      </c>
      <c r="E300" s="10" t="str">
        <f>IFERROR(VLOOKUP(A300,Tabula!$A:$O,6,FALSE),"")</f>
        <v xml:space="preserve">   Sociālais darbinieks</v>
      </c>
      <c r="F300" s="14" t="str">
        <f>IF(IFERROR(VLOOKUP($A300,Tabula!$A:$O,7,FALSE),"")=0,"",IFERROR(VLOOKUP($A300,Tabula!$A:$O,7,FALSE),""))</f>
        <v>Sociālā palīdzības joma</v>
      </c>
      <c r="G300" s="10" t="str">
        <f>IFERROR(VLOOKUP(A300,Tabula!$A:$O,8,FALSE),"")</f>
        <v>Pūle Žanete</v>
      </c>
      <c r="H300" s="10" t="str">
        <f>IFERROR(VLOOKUP(A300,Tabula!$A:$O,9,FALSE),"")</f>
        <v>zanete.pule@riga.lv</v>
      </c>
      <c r="I300" s="13">
        <f>IF(IFERROR(VLOOKUP($A300,Tabula!$A:$O,10,FALSE),"")=0,"",IFERROR(VLOOKUP($A300,Tabula!$A:$O,10,FALSE),""))</f>
        <v>67848028</v>
      </c>
      <c r="J300" s="27" t="str">
        <f>IF(IFERROR(VLOOKUP($A300,Tabula!$A:$O,11,FALSE),"")=0,"",IFERROR(VLOOKUP($A300,Tabula!$A:$O,11,FALSE),""))</f>
        <v>13.00-18.00 (iepr.pier.)</v>
      </c>
      <c r="K300" s="27" t="str">
        <f>IF(IFERROR(VLOOKUP($A300,Tabula!$A:$O,12,FALSE),"")=0,"",IFERROR(VLOOKUP($A300,Tabula!$A:$O,12,FALSE),""))</f>
        <v>9.00-13.00 (rindas kārt.)</v>
      </c>
      <c r="L300" s="27" t="str">
        <f>IF(IFERROR(VLOOKUP($A300,Tabula!$A:$O,13,FALSE),"")=0,"",IFERROR(VLOOKUP($A300,Tabula!$A:$O,13,FALSE),""))</f>
        <v/>
      </c>
      <c r="M300" s="27" t="str">
        <f>IF(IFERROR(VLOOKUP($A300,Tabula!$A:$O,14,FALSE),"")=0,"",IFERROR(VLOOKUP($A300,Tabula!$A:$O,14,FALSE),""))</f>
        <v>9.00-12.00  13.00-16.00 (iepr.pier.)</v>
      </c>
      <c r="N300" s="27" t="str">
        <f>IF(IFERROR(VLOOKUP($A300,Tabula!$A:$O,15,FALSE),"")=0,"",IFERROR(VLOOKUP($A300,Tabula!$A:$O,15,FALSE),""))</f>
        <v/>
      </c>
    </row>
    <row r="301" spans="1:14" s="1" customFormat="1" ht="42" customHeight="1" x14ac:dyDescent="0.3">
      <c r="A301" s="2">
        <v>296</v>
      </c>
      <c r="B301" s="10" t="str">
        <f>IFERROR(VLOOKUP(A301,Tabula!$A:$O,3,FALSE),"")</f>
        <v>Pārdaugavas rajona nodaļas Teritoriālais centrs "Imanta"</v>
      </c>
      <c r="C301" s="10" t="str">
        <f>IFERROR(VLOOKUP(A301,Tabula!$A:$O,4,FALSE),"")</f>
        <v xml:space="preserve">Imantas 8. līnija 1 k-2 </v>
      </c>
      <c r="D301" s="13">
        <f>IF(IFERROR(VLOOKUP($A301,Tabula!$A:$O,5,FALSE),"")=0,"",IFERROR(VLOOKUP($A301,Tabula!$A:$O,5,FALSE),""))</f>
        <v>31</v>
      </c>
      <c r="E301" s="10" t="str">
        <f>IFERROR(VLOOKUP(A301,Tabula!$A:$O,6,FALSE),"")</f>
        <v xml:space="preserve">    Sociālās palīdzības organizators</v>
      </c>
      <c r="F301" s="14" t="str">
        <f>IF(IFERROR(VLOOKUP($A301,Tabula!$A:$O,7,FALSE),"")=0,"",IFERROR(VLOOKUP($A301,Tabula!$A:$O,7,FALSE),""))</f>
        <v>Sociālās palīdzības joma</v>
      </c>
      <c r="G301" s="10" t="str">
        <f>IFERROR(VLOOKUP(A301,Tabula!$A:$O,8,FALSE),"")</f>
        <v>Bojāre Elīza</v>
      </c>
      <c r="H301" s="10" t="str">
        <f>IFERROR(VLOOKUP(A301,Tabula!$A:$O,9,FALSE),"")</f>
        <v>eliza.bojare@riga.lv</v>
      </c>
      <c r="I301" s="13">
        <f>IF(IFERROR(VLOOKUP($A301,Tabula!$A:$O,10,FALSE),"")=0,"",IFERROR(VLOOKUP($A301,Tabula!$A:$O,10,FALSE),""))</f>
        <v>67848009</v>
      </c>
      <c r="J301" s="27" t="str">
        <f>IF(IFERROR(VLOOKUP($A301,Tabula!$A:$O,11,FALSE),"")=0,"",IFERROR(VLOOKUP($A301,Tabula!$A:$O,11,FALSE),""))</f>
        <v>9.00-18.00 (iepr.pier.)</v>
      </c>
      <c r="K301" s="27" t="str">
        <f>IF(IFERROR(VLOOKUP($A301,Tabula!$A:$O,12,FALSE),"")=0,"",IFERROR(VLOOKUP($A301,Tabula!$A:$O,12,FALSE),""))</f>
        <v>9.00-16.30 (iepr.pier.)</v>
      </c>
      <c r="L301" s="27" t="str">
        <f>IF(IFERROR(VLOOKUP($A301,Tabula!$A:$O,13,FALSE),"")=0,"",IFERROR(VLOOKUP($A301,Tabula!$A:$O,13,FALSE),""))</f>
        <v>9.00-16.30 (iepr.pier.)</v>
      </c>
      <c r="M301" s="27" t="str">
        <f>IF(IFERROR(VLOOKUP($A301,Tabula!$A:$O,14,FALSE),"")=0,"",IFERROR(VLOOKUP($A301,Tabula!$A:$O,14,FALSE),""))</f>
        <v>9.00-16.30 (iepr.pier.)</v>
      </c>
      <c r="N301" s="27" t="str">
        <f>IF(IFERROR(VLOOKUP($A301,Tabula!$A:$O,15,FALSE),"")=0,"",IFERROR(VLOOKUP($A301,Tabula!$A:$O,15,FALSE),""))</f>
        <v>9.00-14.00 (Apkalpo aprūpes mājās pakalpojuma sniedzēja darbiniekus)</v>
      </c>
    </row>
    <row r="302" spans="1:14" s="1" customFormat="1" ht="42" customHeight="1" x14ac:dyDescent="0.3">
      <c r="A302" s="2">
        <v>297</v>
      </c>
      <c r="B302" s="10" t="str">
        <f>IFERROR(VLOOKUP(A302,Tabula!$A:$O,3,FALSE),"")</f>
        <v>Pārdaugavas rajona nodaļas Teritoriālais centrs "Imanta"</v>
      </c>
      <c r="C302" s="10" t="str">
        <f>IFERROR(VLOOKUP(A302,Tabula!$A:$O,4,FALSE),"")</f>
        <v xml:space="preserve">Imantas 8. līnija 1 k-2 </v>
      </c>
      <c r="D302" s="13">
        <f>IF(IFERROR(VLOOKUP($A302,Tabula!$A:$O,5,FALSE),"")=0,"",IFERROR(VLOOKUP($A302,Tabula!$A:$O,5,FALSE),""))</f>
        <v>4</v>
      </c>
      <c r="E302" s="10" t="str">
        <f>IFERROR(VLOOKUP(A302,Tabula!$A:$O,6,FALSE),"")</f>
        <v xml:space="preserve">    Sociālās palīdzības organizators</v>
      </c>
      <c r="F302" s="14" t="str">
        <f>IF(IFERROR(VLOOKUP($A302,Tabula!$A:$O,7,FALSE),"")=0,"",IFERROR(VLOOKUP($A302,Tabula!$A:$O,7,FALSE),""))</f>
        <v>Sociālās palīdzības joma</v>
      </c>
      <c r="G302" s="10" t="str">
        <f>IFERROR(VLOOKUP(A302,Tabula!$A:$O,8,FALSE),"")</f>
        <v>Laurāne Antonija</v>
      </c>
      <c r="H302" s="10" t="str">
        <f>IFERROR(VLOOKUP(A302,Tabula!$A:$O,9,FALSE),"")</f>
        <v>Antonija.Laurane@riga.lv</v>
      </c>
      <c r="I302" s="13">
        <f>IF(IFERROR(VLOOKUP($A302,Tabula!$A:$O,10,FALSE),"")=0,"",IFERROR(VLOOKUP($A302,Tabula!$A:$O,10,FALSE),""))</f>
        <v>67848003</v>
      </c>
      <c r="J302" s="27" t="str">
        <f>IF(IFERROR(VLOOKUP($A302,Tabula!$A:$O,11,FALSE),"")=0,"",IFERROR(VLOOKUP($A302,Tabula!$A:$O,11,FALSE),""))</f>
        <v>9.00-18.00 (iepr.pier.)</v>
      </c>
      <c r="K302" s="27" t="str">
        <f>IF(IFERROR(VLOOKUP($A302,Tabula!$A:$O,12,FALSE),"")=0,"",IFERROR(VLOOKUP($A302,Tabula!$A:$O,12,FALSE),""))</f>
        <v>9.00-16.30 (iepr.pier.)</v>
      </c>
      <c r="L302" s="27" t="str">
        <f>IF(IFERROR(VLOOKUP($A302,Tabula!$A:$O,13,FALSE),"")=0,"",IFERROR(VLOOKUP($A302,Tabula!$A:$O,13,FALSE),""))</f>
        <v>9.00-16.30 (iepr.pier.)</v>
      </c>
      <c r="M302" s="27" t="str">
        <f>IF(IFERROR(VLOOKUP($A302,Tabula!$A:$O,14,FALSE),"")=0,"",IFERROR(VLOOKUP($A302,Tabula!$A:$O,14,FALSE),""))</f>
        <v>9.00-16.30 (iepr.pier.)</v>
      </c>
      <c r="N302" s="27" t="str">
        <f>IF(IFERROR(VLOOKUP($A302,Tabula!$A:$O,15,FALSE),"")=0,"",IFERROR(VLOOKUP($A302,Tabula!$A:$O,15,FALSE),""))</f>
        <v>9.00-14.00 (Apkalpo aprūpes mājās pakalpojuma sniedzēja darbiniekus)</v>
      </c>
    </row>
    <row r="303" spans="1:14" s="1" customFormat="1" ht="42" customHeight="1" x14ac:dyDescent="0.3">
      <c r="A303" s="2">
        <v>298</v>
      </c>
      <c r="B303" s="10" t="str">
        <f>IFERROR(VLOOKUP(A303,Tabula!$A:$O,3,FALSE),"")</f>
        <v>Pārdaugavas rajona nodaļas Teritoriālais centrs "Imanta"</v>
      </c>
      <c r="C303" s="10" t="str">
        <f>IFERROR(VLOOKUP(A303,Tabula!$A:$O,4,FALSE),"")</f>
        <v xml:space="preserve">Imantas 8. līnija 1 k-2 </v>
      </c>
      <c r="D303" s="13">
        <f>IF(IFERROR(VLOOKUP($A303,Tabula!$A:$O,5,FALSE),"")=0,"",IFERROR(VLOOKUP($A303,Tabula!$A:$O,5,FALSE),""))</f>
        <v>27</v>
      </c>
      <c r="E303" s="10" t="str">
        <f>IFERROR(VLOOKUP(A303,Tabula!$A:$O,6,FALSE),"")</f>
        <v xml:space="preserve">    Sociālās palīdzības organizators</v>
      </c>
      <c r="F303" s="14" t="str">
        <f>IF(IFERROR(VLOOKUP($A303,Tabula!$A:$O,7,FALSE),"")=0,"",IFERROR(VLOOKUP($A303,Tabula!$A:$O,7,FALSE),""))</f>
        <v>Sociālās palīdzības joma</v>
      </c>
      <c r="G303" s="10" t="str">
        <f>IFERROR(VLOOKUP(A303,Tabula!$A:$O,8,FALSE),"")</f>
        <v>Miķelsons Mārtiņš</v>
      </c>
      <c r="H303" s="10" t="str">
        <f>IFERROR(VLOOKUP(A303,Tabula!$A:$O,9,FALSE),"")</f>
        <v>martins.mikelsons@riga.lv</v>
      </c>
      <c r="I303" s="13">
        <f>IF(IFERROR(VLOOKUP($A303,Tabula!$A:$O,10,FALSE),"")=0,"",IFERROR(VLOOKUP($A303,Tabula!$A:$O,10,FALSE),""))</f>
        <v>67848005</v>
      </c>
      <c r="J303" s="27" t="str">
        <f>IF(IFERROR(VLOOKUP($A303,Tabula!$A:$O,11,FALSE),"")=0,"",IFERROR(VLOOKUP($A303,Tabula!$A:$O,11,FALSE),""))</f>
        <v>9.00-18.00 (iepr.pier.)</v>
      </c>
      <c r="K303" s="27" t="str">
        <f>IF(IFERROR(VLOOKUP($A303,Tabula!$A:$O,12,FALSE),"")=0,"",IFERROR(VLOOKUP($A303,Tabula!$A:$O,12,FALSE),""))</f>
        <v>9.00-16.30 (iepr.pier.)</v>
      </c>
      <c r="L303" s="27" t="str">
        <f>IF(IFERROR(VLOOKUP($A303,Tabula!$A:$O,13,FALSE),"")=0,"",IFERROR(VLOOKUP($A303,Tabula!$A:$O,13,FALSE),""))</f>
        <v>9.00-16.30 (iepr.pier.)</v>
      </c>
      <c r="M303" s="27" t="str">
        <f>IF(IFERROR(VLOOKUP($A303,Tabula!$A:$O,14,FALSE),"")=0,"",IFERROR(VLOOKUP($A303,Tabula!$A:$O,14,FALSE),""))</f>
        <v>9.00-16.30 (iepr.pier.)</v>
      </c>
      <c r="N303" s="27" t="str">
        <f>IF(IFERROR(VLOOKUP($A303,Tabula!$A:$O,15,FALSE),"")=0,"",IFERROR(VLOOKUP($A303,Tabula!$A:$O,15,FALSE),""))</f>
        <v>9.00-14.00 (Apkalpo aprūpes mājās pakalpojuma sniedzēja darbiniekus)</v>
      </c>
    </row>
    <row r="304" spans="1:14" s="1" customFormat="1" ht="42" customHeight="1" x14ac:dyDescent="0.3">
      <c r="A304" s="2">
        <v>299</v>
      </c>
      <c r="B304" s="10" t="str">
        <f>IFERROR(VLOOKUP(A304,Tabula!$A:$O,3,FALSE),"")</f>
        <v>Pārdaugavas rajona nodaļas Teritoriālais centrs "Imanta"</v>
      </c>
      <c r="C304" s="10" t="str">
        <f>IFERROR(VLOOKUP(A304,Tabula!$A:$O,4,FALSE),"")</f>
        <v xml:space="preserve">Imantas 8. līnija 1 k-2 </v>
      </c>
      <c r="D304" s="13">
        <f>IF(IFERROR(VLOOKUP($A304,Tabula!$A:$O,5,FALSE),"")=0,"",IFERROR(VLOOKUP($A304,Tabula!$A:$O,5,FALSE),""))</f>
        <v>5</v>
      </c>
      <c r="E304" s="10" t="str">
        <f>IFERROR(VLOOKUP(A304,Tabula!$A:$O,6,FALSE),"")</f>
        <v xml:space="preserve">    Sociālās palīdzības organizators</v>
      </c>
      <c r="F304" s="14" t="str">
        <f>IF(IFERROR(VLOOKUP($A304,Tabula!$A:$O,7,FALSE),"")=0,"",IFERROR(VLOOKUP($A304,Tabula!$A:$O,7,FALSE),""))</f>
        <v>Sociālās palīdzības joma</v>
      </c>
      <c r="G304" s="10" t="str">
        <f>IFERROR(VLOOKUP(A304,Tabula!$A:$O,8,FALSE),"")</f>
        <v>Šilova Ilana</v>
      </c>
      <c r="H304" s="10" t="str">
        <f>IFERROR(VLOOKUP(A304,Tabula!$A:$O,9,FALSE),"")</f>
        <v>ilana.silova@riga.lv</v>
      </c>
      <c r="I304" s="13">
        <f>IF(IFERROR(VLOOKUP($A304,Tabula!$A:$O,10,FALSE),"")=0,"",IFERROR(VLOOKUP($A304,Tabula!$A:$O,10,FALSE),""))</f>
        <v>67848020</v>
      </c>
      <c r="J304" s="27" t="str">
        <f>IF(IFERROR(VLOOKUP($A304,Tabula!$A:$O,11,FALSE),"")=0,"",IFERROR(VLOOKUP($A304,Tabula!$A:$O,11,FALSE),""))</f>
        <v>9.00-18.00 (iepr.pier.)</v>
      </c>
      <c r="K304" s="27" t="str">
        <f>IF(IFERROR(VLOOKUP($A304,Tabula!$A:$O,12,FALSE),"")=0,"",IFERROR(VLOOKUP($A304,Tabula!$A:$O,12,FALSE),""))</f>
        <v>9.00-16.30 (iepr.pier.)</v>
      </c>
      <c r="L304" s="27" t="str">
        <f>IF(IFERROR(VLOOKUP($A304,Tabula!$A:$O,13,FALSE),"")=0,"",IFERROR(VLOOKUP($A304,Tabula!$A:$O,13,FALSE),""))</f>
        <v>9.00-16.30 (iepr.pier.)</v>
      </c>
      <c r="M304" s="27" t="str">
        <f>IF(IFERROR(VLOOKUP($A304,Tabula!$A:$O,14,FALSE),"")=0,"",IFERROR(VLOOKUP($A304,Tabula!$A:$O,14,FALSE),""))</f>
        <v>9.00-16.30 (iepr.pier.)</v>
      </c>
      <c r="N304" s="27" t="str">
        <f>IF(IFERROR(VLOOKUP($A304,Tabula!$A:$O,15,FALSE),"")=0,"",IFERROR(VLOOKUP($A304,Tabula!$A:$O,15,FALSE),""))</f>
        <v>9.00-14.00 (Apkalpo aprūpes mājās pakalpojuma sniedzēja darbiniekus)</v>
      </c>
    </row>
    <row r="305" spans="1:14" s="1" customFormat="1" ht="108" customHeight="1" x14ac:dyDescent="0.3">
      <c r="A305" s="2">
        <v>300</v>
      </c>
      <c r="B305" s="10" t="str">
        <f>IFERROR(VLOOKUP(A305,Tabula!$A:$O,3,FALSE),"")</f>
        <v>Pārdaugavas rajona nodaļas Teritoriālais centrs "Imanta"</v>
      </c>
      <c r="C305" s="10" t="str">
        <f>IFERROR(VLOOKUP(A305,Tabula!$A:$O,4,FALSE),"")</f>
        <v xml:space="preserve">Imantas 8. līnija 1 k-2 </v>
      </c>
      <c r="D305" s="13">
        <f>IF(IFERROR(VLOOKUP($A305,Tabula!$A:$O,5,FALSE),"")=0,"",IFERROR(VLOOKUP($A305,Tabula!$A:$O,5,FALSE),""))</f>
        <v>6</v>
      </c>
      <c r="E305" s="10" t="str">
        <f>IFERROR(VLOOKUP(A305,Tabula!$A:$O,6,FALSE),"")</f>
        <v xml:space="preserve">    Sociālās darbinieks</v>
      </c>
      <c r="F305" s="14" t="str">
        <f>IF(IFERROR(VLOOKUP($A305,Tabula!$A:$O,7,FALSE),"")=0,"",IFERROR(VLOOKUP($A305,Tabula!$A:$O,7,FALSE),""))</f>
        <v>Sociālās palīdzības joma</v>
      </c>
      <c r="G305" s="10">
        <f>IFERROR(VLOOKUP(A305,Tabula!$A:$O,8,FALSE),"")</f>
        <v>0</v>
      </c>
      <c r="H305" s="10">
        <f>IFERROR(VLOOKUP(A305,Tabula!$A:$O,9,FALSE),"")</f>
        <v>0</v>
      </c>
      <c r="I305" s="13">
        <f>IF(IFERROR(VLOOKUP($A305,Tabula!$A:$O,10,FALSE),"")=0,"",IFERROR(VLOOKUP($A305,Tabula!$A:$O,10,FALSE),""))</f>
        <v>67848006</v>
      </c>
      <c r="J305" s="27" t="str">
        <f>IF(IFERROR(VLOOKUP($A305,Tabula!$A:$O,11,FALSE),"")=0,"",IFERROR(VLOOKUP($A305,Tabula!$A:$O,11,FALSE),""))</f>
        <v>13.00-18.00 (iepr.pier.)</v>
      </c>
      <c r="K305" s="27" t="str">
        <f>IF(IFERROR(VLOOKUP($A305,Tabula!$A:$O,12,FALSE),"")=0,"",IFERROR(VLOOKUP($A305,Tabula!$A:$O,12,FALSE),""))</f>
        <v>9.00-13.00 (rindas kārt.)</v>
      </c>
      <c r="L305" s="27" t="str">
        <f>IF(IFERROR(VLOOKUP($A305,Tabula!$A:$O,13,FALSE),"")=0,"",IFERROR(VLOOKUP($A305,Tabula!$A:$O,13,FALSE),""))</f>
        <v/>
      </c>
      <c r="M305" s="27" t="str">
        <f>IF(IFERROR(VLOOKUP($A305,Tabula!$A:$O,14,FALSE),"")=0,"",IFERROR(VLOOKUP($A305,Tabula!$A:$O,14,FALSE),""))</f>
        <v>9.00-12.00  13.00-16.00 (iepr.pier.)</v>
      </c>
      <c r="N305" s="27" t="str">
        <f>IF(IFERROR(VLOOKUP($A305,Tabula!$A:$O,15,FALSE),"")=0,"",IFERROR(VLOOKUP($A305,Tabula!$A:$O,15,FALSE),""))</f>
        <v/>
      </c>
    </row>
    <row r="306" spans="1:14" s="1" customFormat="1" ht="93.75" customHeight="1" x14ac:dyDescent="0.3">
      <c r="A306" s="2">
        <v>301</v>
      </c>
      <c r="B306" s="10" t="str">
        <f>IFERROR(VLOOKUP(A306,Tabula!$A:$O,3,FALSE),"")</f>
        <v>Rīgas Sociālais dienests</v>
      </c>
      <c r="C306" s="10" t="str">
        <f>IFERROR(VLOOKUP(A306,Tabula!$A:$O,4,FALSE),"")</f>
        <v xml:space="preserve">Baznīcas iela 19/23 </v>
      </c>
      <c r="D306" s="13">
        <f>IF(IFERROR(VLOOKUP($A306,Tabula!$A:$O,5,FALSE),"")=0,"",IFERROR(VLOOKUP($A306,Tabula!$A:$O,5,FALSE),""))</f>
        <v>103</v>
      </c>
      <c r="E306" s="10" t="str">
        <f>IFERROR(VLOOKUP(A306,Tabula!$A:$O,6,FALSE),"")</f>
        <v>Dienesta vadītājs</v>
      </c>
      <c r="F306" s="14" t="str">
        <f>IF(IFERROR(VLOOKUP($A306,Tabula!$A:$O,7,FALSE),"")=0,"",IFERROR(VLOOKUP($A306,Tabula!$A:$O,7,FALSE),""))</f>
        <v/>
      </c>
      <c r="G306" s="10" t="str">
        <f>IFERROR(VLOOKUP(A306,Tabula!$A:$O,8,FALSE),"")</f>
        <v>Eglīte Guna</v>
      </c>
      <c r="H306" s="10" t="str">
        <f>IFERROR(VLOOKUP(A306,Tabula!$A:$O,9,FALSE),"")</f>
        <v>Guna.Eglite@riga.lv</v>
      </c>
      <c r="I306" s="13">
        <f>IF(IFERROR(VLOOKUP($A306,Tabula!$A:$O,10,FALSE),"")=0,"",IFERROR(VLOOKUP($A306,Tabula!$A:$O,10,FALSE),""))</f>
        <v>67012370</v>
      </c>
      <c r="J306" s="27" t="str">
        <f>IF(IFERROR(VLOOKUP($A306,Tabula!$A:$O,11,FALSE),"")=0,"",IFERROR(VLOOKUP($A306,Tabula!$A:$O,11,FALSE),""))</f>
        <v>14.00-18.00
(iep.pier)</v>
      </c>
      <c r="K306" s="27" t="str">
        <f>IF(IFERROR(VLOOKUP($A306,Tabula!$A:$O,12,FALSE),"")=0,"",IFERROR(VLOOKUP($A306,Tabula!$A:$O,12,FALSE),""))</f>
        <v/>
      </c>
      <c r="L306" s="27" t="str">
        <f>IF(IFERROR(VLOOKUP($A306,Tabula!$A:$O,13,FALSE),"")=0,"",IFERROR(VLOOKUP($A306,Tabula!$A:$O,13,FALSE),""))</f>
        <v/>
      </c>
      <c r="M306" s="27" t="str">
        <f>IF(IFERROR(VLOOKUP($A306,Tabula!$A:$O,14,FALSE),"")=0,"",IFERROR(VLOOKUP($A306,Tabula!$A:$O,14,FALSE),""))</f>
        <v/>
      </c>
      <c r="N306" s="27" t="str">
        <f>IF(IFERROR(VLOOKUP($A306,Tabula!$A:$O,15,FALSE),"")=0,"",IFERROR(VLOOKUP($A306,Tabula!$A:$O,15,FALSE),""))</f>
        <v/>
      </c>
    </row>
    <row r="307" spans="1:14" s="1" customFormat="1" ht="42" customHeight="1" x14ac:dyDescent="0.3">
      <c r="A307" s="2">
        <v>302</v>
      </c>
      <c r="B307" s="10" t="str">
        <f>IFERROR(VLOOKUP(A307,Tabula!$A:$O,3,FALSE),"")</f>
        <v>Sociālā darba nodaļa</v>
      </c>
      <c r="C307" s="10" t="str">
        <f>IFERROR(VLOOKUP(A307,Tabula!$A:$O,4,FALSE),"")</f>
        <v xml:space="preserve">Baznīcas iela 19/23 </v>
      </c>
      <c r="D307" s="13">
        <f>IF(IFERROR(VLOOKUP($A307,Tabula!$A:$O,5,FALSE),"")=0,"",IFERROR(VLOOKUP($A307,Tabula!$A:$O,5,FALSE),""))</f>
        <v>114</v>
      </c>
      <c r="E307" s="10" t="str">
        <f>IFERROR(VLOOKUP(A307,Tabula!$A:$O,6,FALSE),"")</f>
        <v>Sociālā darba nodaļas vadītājs - dienesta vadītāja vietnieks</v>
      </c>
      <c r="F307" s="14" t="str">
        <f>IF(IFERROR(VLOOKUP($A307,Tabula!$A:$O,7,FALSE),"")=0,"",IFERROR(VLOOKUP($A307,Tabula!$A:$O,7,FALSE),""))</f>
        <v/>
      </c>
      <c r="G307" s="10" t="str">
        <f>IFERROR(VLOOKUP(A307,Tabula!$A:$O,8,FALSE),"")</f>
        <v>Fiļipova Marina</v>
      </c>
      <c r="H307" s="10" t="str">
        <f>IFERROR(VLOOKUP(A307,Tabula!$A:$O,9,FALSE),"")</f>
        <v>Marina.Filipova@riga.lv</v>
      </c>
      <c r="I307" s="13">
        <f>IF(IFERROR(VLOOKUP($A307,Tabula!$A:$O,10,FALSE),"")=0,"",IFERROR(VLOOKUP($A307,Tabula!$A:$O,10,FALSE),""))</f>
        <v>67037162</v>
      </c>
      <c r="J307" s="27" t="str">
        <f>IF(IFERROR(VLOOKUP($A307,Tabula!$A:$O,11,FALSE),"")=0,"",IFERROR(VLOOKUP($A307,Tabula!$A:$O,11,FALSE),""))</f>
        <v/>
      </c>
      <c r="K307" s="27" t="str">
        <f>IF(IFERROR(VLOOKUP($A307,Tabula!$A:$O,12,FALSE),"")=0,"",IFERROR(VLOOKUP($A307,Tabula!$A:$O,12,FALSE),""))</f>
        <v/>
      </c>
      <c r="L307" s="27" t="str">
        <f>IF(IFERROR(VLOOKUP($A307,Tabula!$A:$O,13,FALSE),"")=0,"",IFERROR(VLOOKUP($A307,Tabula!$A:$O,13,FALSE),""))</f>
        <v/>
      </c>
      <c r="M307" s="27" t="str">
        <f>IF(IFERROR(VLOOKUP($A307,Tabula!$A:$O,14,FALSE),"")=0,"",IFERROR(VLOOKUP($A307,Tabula!$A:$O,14,FALSE),""))</f>
        <v/>
      </c>
      <c r="N307" s="27" t="str">
        <f>IF(IFERROR(VLOOKUP($A307,Tabula!$A:$O,15,FALSE),"")=0,"",IFERROR(VLOOKUP($A307,Tabula!$A:$O,15,FALSE),""))</f>
        <v/>
      </c>
    </row>
    <row r="308" spans="1:14" s="1" customFormat="1" ht="42" customHeight="1" x14ac:dyDescent="0.3">
      <c r="A308" s="2">
        <v>303</v>
      </c>
      <c r="B308" s="10" t="str">
        <f>IFERROR(VLOOKUP(A308,Tabula!$A:$O,3,FALSE),"")</f>
        <v>Sociālā darba nodaļa</v>
      </c>
      <c r="C308" s="10" t="str">
        <f>IFERROR(VLOOKUP(A308,Tabula!$A:$O,4,FALSE),"")</f>
        <v xml:space="preserve">Baznīcas iela 19/23 </v>
      </c>
      <c r="D308" s="13">
        <f>IF(IFERROR(VLOOKUP($A308,Tabula!$A:$O,5,FALSE),"")=0,"",IFERROR(VLOOKUP($A308,Tabula!$A:$O,5,FALSE),""))</f>
        <v>120</v>
      </c>
      <c r="E308" s="10" t="str">
        <f>IFERROR(VLOOKUP(A308,Tabula!$A:$O,6,FALSE),"")</f>
        <v>Sociālā darba nodaļas vadītāja vietnieks</v>
      </c>
      <c r="F308" s="14" t="str">
        <f>IF(IFERROR(VLOOKUP($A308,Tabula!$A:$O,7,FALSE),"")=0,"",IFERROR(VLOOKUP($A308,Tabula!$A:$O,7,FALSE),""))</f>
        <v xml:space="preserve"> Sociālā darba joma</v>
      </c>
      <c r="G308" s="10" t="str">
        <f>IFERROR(VLOOKUP(A308,Tabula!$A:$O,8,FALSE),"")</f>
        <v>Ratfeldere Inga</v>
      </c>
      <c r="H308" s="10" t="str">
        <f>IFERROR(VLOOKUP(A308,Tabula!$A:$O,9,FALSE),"")</f>
        <v>Inga.ratfeldere@riga.lv</v>
      </c>
      <c r="I308" s="13">
        <f>IF(IFERROR(VLOOKUP($A308,Tabula!$A:$O,10,FALSE),"")=0,"",IFERROR(VLOOKUP($A308,Tabula!$A:$O,10,FALSE),""))</f>
        <v>67105139</v>
      </c>
      <c r="J308" s="27" t="str">
        <f>IF(IFERROR(VLOOKUP($A308,Tabula!$A:$O,11,FALSE),"")=0,"",IFERROR(VLOOKUP($A308,Tabula!$A:$O,11,FALSE),""))</f>
        <v/>
      </c>
      <c r="K308" s="27" t="str">
        <f>IF(IFERROR(VLOOKUP($A308,Tabula!$A:$O,12,FALSE),"")=0,"",IFERROR(VLOOKUP($A308,Tabula!$A:$O,12,FALSE),""))</f>
        <v/>
      </c>
      <c r="L308" s="27" t="str">
        <f>IF(IFERROR(VLOOKUP($A308,Tabula!$A:$O,13,FALSE),"")=0,"",IFERROR(VLOOKUP($A308,Tabula!$A:$O,13,FALSE),""))</f>
        <v/>
      </c>
      <c r="M308" s="27" t="str">
        <f>IF(IFERROR(VLOOKUP($A308,Tabula!$A:$O,14,FALSE),"")=0,"",IFERROR(VLOOKUP($A308,Tabula!$A:$O,14,FALSE),""))</f>
        <v/>
      </c>
      <c r="N308" s="27" t="str">
        <f>IF(IFERROR(VLOOKUP($A308,Tabula!$A:$O,15,FALSE),"")=0,"",IFERROR(VLOOKUP($A308,Tabula!$A:$O,15,FALSE),""))</f>
        <v/>
      </c>
    </row>
    <row r="309" spans="1:14" s="1" customFormat="1" ht="42" customHeight="1" x14ac:dyDescent="0.3">
      <c r="A309" s="2">
        <v>304</v>
      </c>
      <c r="B309" s="10" t="str">
        <f>IFERROR(VLOOKUP(A309,Tabula!$A:$O,3,FALSE),"")</f>
        <v>Sociālā darba nodaļa</v>
      </c>
      <c r="C309" s="10" t="str">
        <f>IFERROR(VLOOKUP(A309,Tabula!$A:$O,4,FALSE),"")</f>
        <v xml:space="preserve">Baznīcas iela 19/23 </v>
      </c>
      <c r="D309" s="13">
        <f>IF(IFERROR(VLOOKUP($A309,Tabula!$A:$O,5,FALSE),"")=0,"",IFERROR(VLOOKUP($A309,Tabula!$A:$O,5,FALSE),""))</f>
        <v>3</v>
      </c>
      <c r="E309" s="10" t="str">
        <f>IFERROR(VLOOKUP(A309,Tabula!$A:$O,6,FALSE),"")</f>
        <v>Sociālā darba nodaļas vadītāja vietnieks</v>
      </c>
      <c r="F309" s="14" t="str">
        <f>IF(IFERROR(VLOOKUP($A309,Tabula!$A:$O,7,FALSE),"")=0,"",IFERROR(VLOOKUP($A309,Tabula!$A:$O,7,FALSE),""))</f>
        <v xml:space="preserve"> Sociālā darba joma</v>
      </c>
      <c r="G309" s="10" t="str">
        <f>IFERROR(VLOOKUP(A309,Tabula!$A:$O,8,FALSE),"")</f>
        <v>Zariņa Larisa</v>
      </c>
      <c r="H309" s="10" t="str">
        <f>IFERROR(VLOOKUP(A309,Tabula!$A:$O,9,FALSE),"")</f>
        <v>Larisa.Zarina@riga.lv</v>
      </c>
      <c r="I309" s="13">
        <f>IF(IFERROR(VLOOKUP($A309,Tabula!$A:$O,10,FALSE),"")=0,"",IFERROR(VLOOKUP($A309,Tabula!$A:$O,10,FALSE),""))</f>
        <v>67105880</v>
      </c>
      <c r="J309" s="27" t="str">
        <f>IF(IFERROR(VLOOKUP($A309,Tabula!$A:$O,11,FALSE),"")=0,"",IFERROR(VLOOKUP($A309,Tabula!$A:$O,11,FALSE),""))</f>
        <v/>
      </c>
      <c r="K309" s="27" t="str">
        <f>IF(IFERROR(VLOOKUP($A309,Tabula!$A:$O,12,FALSE),"")=0,"",IFERROR(VLOOKUP($A309,Tabula!$A:$O,12,FALSE),""))</f>
        <v/>
      </c>
      <c r="L309" s="27" t="str">
        <f>IF(IFERROR(VLOOKUP($A309,Tabula!$A:$O,13,FALSE),"")=0,"",IFERROR(VLOOKUP($A309,Tabula!$A:$O,13,FALSE),""))</f>
        <v/>
      </c>
      <c r="M309" s="27" t="str">
        <f>IF(IFERROR(VLOOKUP($A309,Tabula!$A:$O,14,FALSE),"")=0,"",IFERROR(VLOOKUP($A309,Tabula!$A:$O,14,FALSE),""))</f>
        <v/>
      </c>
      <c r="N309" s="27" t="str">
        <f>IF(IFERROR(VLOOKUP($A309,Tabula!$A:$O,15,FALSE),"")=0,"",IFERROR(VLOOKUP($A309,Tabula!$A:$O,15,FALSE),""))</f>
        <v/>
      </c>
    </row>
    <row r="310" spans="1:14" s="1" customFormat="1" ht="42" customHeight="1" x14ac:dyDescent="0.3">
      <c r="A310" s="2">
        <v>305</v>
      </c>
      <c r="B310" s="10" t="str">
        <f>IFERROR(VLOOKUP(A310,Tabula!$A:$O,3,FALSE),"")</f>
        <v>Sociālā darba nodaļa</v>
      </c>
      <c r="C310" s="10" t="str">
        <f>IFERROR(VLOOKUP(A310,Tabula!$A:$O,4,FALSE),"")</f>
        <v xml:space="preserve">Dzirciema iela 24 </v>
      </c>
      <c r="D310" s="13" t="str">
        <f>IF(IFERROR(VLOOKUP($A310,Tabula!$A:$O,5,FALSE),"")=0,"",IFERROR(VLOOKUP($A310,Tabula!$A:$O,5,FALSE),""))</f>
        <v/>
      </c>
      <c r="E310" s="10" t="str">
        <f>IFERROR(VLOOKUP(A310,Tabula!$A:$O,6,FALSE),"")</f>
        <v>Kopienas centra vadītājs</v>
      </c>
      <c r="F310" s="14" t="str">
        <f>IF(IFERROR(VLOOKUP($A310,Tabula!$A:$O,7,FALSE),"")=0,"",IFERROR(VLOOKUP($A310,Tabula!$A:$O,7,FALSE),""))</f>
        <v>Kopienas centrs "Ābeļzieds"</v>
      </c>
      <c r="G310" s="10" t="str">
        <f>IFERROR(VLOOKUP(A310,Tabula!$A:$O,8,FALSE),"")</f>
        <v>Sevele Meldra</v>
      </c>
      <c r="H310" s="10" t="str">
        <f>IFERROR(VLOOKUP(A310,Tabula!$A:$O,9,FALSE),"")</f>
        <v>meldra.sevele@riga.lv</v>
      </c>
      <c r="I310" s="13">
        <f>IF(IFERROR(VLOOKUP($A310,Tabula!$A:$O,10,FALSE),"")=0,"",IFERROR(VLOOKUP($A310,Tabula!$A:$O,10,FALSE),""))</f>
        <v>67181068</v>
      </c>
      <c r="J310" s="27" t="str">
        <f>IF(IFERROR(VLOOKUP($A310,Tabula!$A:$O,11,FALSE),"")=0,"",IFERROR(VLOOKUP($A310,Tabula!$A:$O,11,FALSE),""))</f>
        <v>9.30-18.00</v>
      </c>
      <c r="K310" s="27" t="str">
        <f>IF(IFERROR(VLOOKUP($A310,Tabula!$A:$O,12,FALSE),"")=0,"",IFERROR(VLOOKUP($A310,Tabula!$A:$O,12,FALSE),""))</f>
        <v>8.30-17.00</v>
      </c>
      <c r="L310" s="27" t="str">
        <f>IF(IFERROR(VLOOKUP($A310,Tabula!$A:$O,13,FALSE),"")=0,"",IFERROR(VLOOKUP($A310,Tabula!$A:$O,13,FALSE),""))</f>
        <v>8.30-17.00</v>
      </c>
      <c r="M310" s="27" t="str">
        <f>IF(IFERROR(VLOOKUP($A310,Tabula!$A:$O,14,FALSE),"")=0,"",IFERROR(VLOOKUP($A310,Tabula!$A:$O,14,FALSE),""))</f>
        <v>8.30-17.00</v>
      </c>
      <c r="N310" s="27" t="str">
        <f>IF(IFERROR(VLOOKUP($A310,Tabula!$A:$O,15,FALSE),"")=0,"",IFERROR(VLOOKUP($A310,Tabula!$A:$O,15,FALSE),""))</f>
        <v>8.30-17.00</v>
      </c>
    </row>
    <row r="311" spans="1:14" s="1" customFormat="1" ht="42" customHeight="1" x14ac:dyDescent="0.3">
      <c r="A311" s="2">
        <v>306</v>
      </c>
      <c r="B311" s="10" t="str">
        <f>IFERROR(VLOOKUP(A311,Tabula!$A:$O,3,FALSE),"")</f>
        <v>Sociālā darba nodaļa</v>
      </c>
      <c r="C311" s="10" t="str">
        <f>IFERROR(VLOOKUP(A311,Tabula!$A:$O,4,FALSE),"")</f>
        <v xml:space="preserve">Dzirciema iela 24 </v>
      </c>
      <c r="D311" s="13" t="str">
        <f>IF(IFERROR(VLOOKUP($A311,Tabula!$A:$O,5,FALSE),"")=0,"",IFERROR(VLOOKUP($A311,Tabula!$A:$O,5,FALSE),""))</f>
        <v/>
      </c>
      <c r="E311" s="10" t="str">
        <f>IFERROR(VLOOKUP(A311,Tabula!$A:$O,6,FALSE),"")</f>
        <v>Brīvprātīgo darba koordinators</v>
      </c>
      <c r="F311" s="14" t="str">
        <f>IF(IFERROR(VLOOKUP($A311,Tabula!$A:$O,7,FALSE),"")=0,"",IFERROR(VLOOKUP($A311,Tabula!$A:$O,7,FALSE),""))</f>
        <v>Kopienas centrs "Ābeļzieds"</v>
      </c>
      <c r="G311" s="10">
        <f>IFERROR(VLOOKUP(A311,Tabula!$A:$O,8,FALSE),"")</f>
        <v>0</v>
      </c>
      <c r="H311" s="10">
        <f>IFERROR(VLOOKUP(A311,Tabula!$A:$O,9,FALSE),"")</f>
        <v>0</v>
      </c>
      <c r="I311" s="13">
        <f>IF(IFERROR(VLOOKUP($A311,Tabula!$A:$O,10,FALSE),"")=0,"",IFERROR(VLOOKUP($A311,Tabula!$A:$O,10,FALSE),""))</f>
        <v>67181588</v>
      </c>
      <c r="J311" s="27" t="str">
        <f>IF(IFERROR(VLOOKUP($A311,Tabula!$A:$O,11,FALSE),"")=0,"",IFERROR(VLOOKUP($A311,Tabula!$A:$O,11,FALSE),""))</f>
        <v>9.30-18.00</v>
      </c>
      <c r="K311" s="27" t="str">
        <f>IF(IFERROR(VLOOKUP($A311,Tabula!$A:$O,12,FALSE),"")=0,"",IFERROR(VLOOKUP($A311,Tabula!$A:$O,12,FALSE),""))</f>
        <v>8.30-17.00</v>
      </c>
      <c r="L311" s="27" t="str">
        <f>IF(IFERROR(VLOOKUP($A311,Tabula!$A:$O,13,FALSE),"")=0,"",IFERROR(VLOOKUP($A311,Tabula!$A:$O,13,FALSE),""))</f>
        <v>8.30-17.00</v>
      </c>
      <c r="M311" s="27" t="str">
        <f>IF(IFERROR(VLOOKUP($A311,Tabula!$A:$O,14,FALSE),"")=0,"",IFERROR(VLOOKUP($A311,Tabula!$A:$O,14,FALSE),""))</f>
        <v>8.30-17.00</v>
      </c>
      <c r="N311" s="27" t="str">
        <f>IF(IFERROR(VLOOKUP($A311,Tabula!$A:$O,15,FALSE),"")=0,"",IFERROR(VLOOKUP($A311,Tabula!$A:$O,15,FALSE),""))</f>
        <v>8.30-17.00</v>
      </c>
    </row>
    <row r="312" spans="1:14" s="1" customFormat="1" ht="42" customHeight="1" x14ac:dyDescent="0.3">
      <c r="A312" s="2">
        <v>307</v>
      </c>
      <c r="B312" s="10" t="str">
        <f>IFERROR(VLOOKUP(A312,Tabula!$A:$O,3,FALSE),"")</f>
        <v>Sociālā darba nodaļa</v>
      </c>
      <c r="C312" s="10" t="str">
        <f>IFERROR(VLOOKUP(A312,Tabula!$A:$O,4,FALSE),"")</f>
        <v xml:space="preserve">Baznīcas iela 19/23 </v>
      </c>
      <c r="D312" s="13">
        <f>IF(IFERROR(VLOOKUP($A312,Tabula!$A:$O,5,FALSE),"")=0,"",IFERROR(VLOOKUP($A312,Tabula!$A:$O,5,FALSE),""))</f>
        <v>113</v>
      </c>
      <c r="E312" s="10" t="str">
        <f>IFERROR(VLOOKUP(A312,Tabula!$A:$O,6,FALSE),"")</f>
        <v xml:space="preserve"> Vecākais sociālais darbinieks</v>
      </c>
      <c r="F312" s="14" t="str">
        <f>IF(IFERROR(VLOOKUP($A312,Tabula!$A:$O,7,FALSE),"")=0,"",IFERROR(VLOOKUP($A312,Tabula!$A:$O,7,FALSE),""))</f>
        <v xml:space="preserve"> Sociālā darba joma</v>
      </c>
      <c r="G312" s="10" t="str">
        <f>IFERROR(VLOOKUP(A312,Tabula!$A:$O,8,FALSE),"")</f>
        <v>Adamovičs Māris</v>
      </c>
      <c r="H312" s="10" t="str">
        <f>IFERROR(VLOOKUP(A312,Tabula!$A:$O,9,FALSE),"")</f>
        <v>maris.adamovics@riga.lv</v>
      </c>
      <c r="I312" s="13">
        <f>IF(IFERROR(VLOOKUP($A312,Tabula!$A:$O,10,FALSE),"")=0,"",IFERROR(VLOOKUP($A312,Tabula!$A:$O,10,FALSE),""))</f>
        <v>67181276</v>
      </c>
      <c r="J312" s="27" t="str">
        <f>IF(IFERROR(VLOOKUP($A312,Tabula!$A:$O,11,FALSE),"")=0,"",IFERROR(VLOOKUP($A312,Tabula!$A:$O,11,FALSE),""))</f>
        <v>13.00-18.00 (rindas kārt.)</v>
      </c>
      <c r="K312" s="27" t="str">
        <f>IF(IFERROR(VLOOKUP($A312,Tabula!$A:$O,12,FALSE),"")=0,"",IFERROR(VLOOKUP($A312,Tabula!$A:$O,12,FALSE),""))</f>
        <v/>
      </c>
      <c r="L312" s="27" t="str">
        <f>IF(IFERROR(VLOOKUP($A312,Tabula!$A:$O,13,FALSE),"")=0,"",IFERROR(VLOOKUP($A312,Tabula!$A:$O,13,FALSE),""))</f>
        <v/>
      </c>
      <c r="M312" s="27" t="str">
        <f>IF(IFERROR(VLOOKUP($A312,Tabula!$A:$O,14,FALSE),"")=0,"",IFERROR(VLOOKUP($A312,Tabula!$A:$O,14,FALSE),""))</f>
        <v>9.00-12.00
13.00-15.00 (rindas kārt.)</v>
      </c>
      <c r="N312" s="27" t="str">
        <f>IF(IFERROR(VLOOKUP($A312,Tabula!$A:$O,15,FALSE),"")=0,"",IFERROR(VLOOKUP($A312,Tabula!$A:$O,15,FALSE),""))</f>
        <v/>
      </c>
    </row>
    <row r="313" spans="1:14" s="1" customFormat="1" ht="42" customHeight="1" x14ac:dyDescent="0.3">
      <c r="A313" s="2">
        <v>308</v>
      </c>
      <c r="B313" s="10" t="str">
        <f>IFERROR(VLOOKUP(A313,Tabula!$A:$O,3,FALSE),"")</f>
        <v>Sociālā darba nodaļa</v>
      </c>
      <c r="C313" s="10" t="str">
        <f>IFERROR(VLOOKUP(A313,Tabula!$A:$O,4,FALSE),"")</f>
        <v xml:space="preserve">Baznīcas iela 19/23 </v>
      </c>
      <c r="D313" s="13">
        <f>IF(IFERROR(VLOOKUP($A313,Tabula!$A:$O,5,FALSE),"")=0,"",IFERROR(VLOOKUP($A313,Tabula!$A:$O,5,FALSE),""))</f>
        <v>113</v>
      </c>
      <c r="E313" s="10" t="str">
        <f>IFERROR(VLOOKUP(A313,Tabula!$A:$O,6,FALSE),"")</f>
        <v xml:space="preserve"> Vecākais sociālais darbinieks</v>
      </c>
      <c r="F313" s="14" t="str">
        <f>IF(IFERROR(VLOOKUP($A313,Tabula!$A:$O,7,FALSE),"")=0,"",IFERROR(VLOOKUP($A313,Tabula!$A:$O,7,FALSE),""))</f>
        <v xml:space="preserve"> Sociālā darba joma</v>
      </c>
      <c r="G313" s="10" t="str">
        <f>IFERROR(VLOOKUP(A313,Tabula!$A:$O,8,FALSE),"")</f>
        <v>Bula Kristīne</v>
      </c>
      <c r="H313" s="10" t="str">
        <f>IFERROR(VLOOKUP(A313,Tabula!$A:$O,9,FALSE),"")</f>
        <v>kristine.bula@riga.lv</v>
      </c>
      <c r="I313" s="13">
        <f>IF(IFERROR(VLOOKUP($A313,Tabula!$A:$O,10,FALSE),"")=0,"",IFERROR(VLOOKUP($A313,Tabula!$A:$O,10,FALSE),""))</f>
        <v>67181064</v>
      </c>
      <c r="J313" s="27" t="str">
        <f>IF(IFERROR(VLOOKUP($A313,Tabula!$A:$O,11,FALSE),"")=0,"",IFERROR(VLOOKUP($A313,Tabula!$A:$O,11,FALSE),""))</f>
        <v>13.00-18.00 (rindas kārt.)</v>
      </c>
      <c r="K313" s="27" t="str">
        <f>IF(IFERROR(VLOOKUP($A313,Tabula!$A:$O,12,FALSE),"")=0,"",IFERROR(VLOOKUP($A313,Tabula!$A:$O,12,FALSE),""))</f>
        <v/>
      </c>
      <c r="L313" s="27" t="str">
        <f>IF(IFERROR(VLOOKUP($A313,Tabula!$A:$O,13,FALSE),"")=0,"",IFERROR(VLOOKUP($A313,Tabula!$A:$O,13,FALSE),""))</f>
        <v/>
      </c>
      <c r="M313" s="27" t="str">
        <f>IF(IFERROR(VLOOKUP($A313,Tabula!$A:$O,14,FALSE),"")=0,"",IFERROR(VLOOKUP($A313,Tabula!$A:$O,14,FALSE),""))</f>
        <v>9.00-12.00
13.00-15.00 (rindas kārt.)</v>
      </c>
      <c r="N313" s="27" t="str">
        <f>IF(IFERROR(VLOOKUP($A313,Tabula!$A:$O,15,FALSE),"")=0,"",IFERROR(VLOOKUP($A313,Tabula!$A:$O,15,FALSE),""))</f>
        <v/>
      </c>
    </row>
    <row r="314" spans="1:14" s="1" customFormat="1" ht="42" customHeight="1" x14ac:dyDescent="0.3">
      <c r="A314" s="2">
        <v>309</v>
      </c>
      <c r="B314" s="10" t="str">
        <f>IFERROR(VLOOKUP(A314,Tabula!$A:$O,3,FALSE),"")</f>
        <v>Sociālā darba nodaļa</v>
      </c>
      <c r="C314" s="10" t="str">
        <f>IFERROR(VLOOKUP(A314,Tabula!$A:$O,4,FALSE),"")</f>
        <v xml:space="preserve">Baznīcas iela 19/23 </v>
      </c>
      <c r="D314" s="13">
        <f>IF(IFERROR(VLOOKUP($A314,Tabula!$A:$O,5,FALSE),"")=0,"",IFERROR(VLOOKUP($A314,Tabula!$A:$O,5,FALSE),""))</f>
        <v>113</v>
      </c>
      <c r="E314" s="10" t="str">
        <f>IFERROR(VLOOKUP(A314,Tabula!$A:$O,6,FALSE),"")</f>
        <v xml:space="preserve"> Vecākais sociālais darbinieks</v>
      </c>
      <c r="F314" s="14" t="str">
        <f>IF(IFERROR(VLOOKUP($A314,Tabula!$A:$O,7,FALSE),"")=0,"",IFERROR(VLOOKUP($A314,Tabula!$A:$O,7,FALSE),""))</f>
        <v xml:space="preserve"> Sociālā darba joma</v>
      </c>
      <c r="G314" s="10" t="str">
        <f>IFERROR(VLOOKUP(A314,Tabula!$A:$O,8,FALSE),"")</f>
        <v>Červinska Liene</v>
      </c>
      <c r="H314" s="10" t="str">
        <f>IFERROR(VLOOKUP(A314,Tabula!$A:$O,9,FALSE),"")</f>
        <v>Liene.Cervinska@riga.lv</v>
      </c>
      <c r="I314" s="13">
        <f>IF(IFERROR(VLOOKUP($A314,Tabula!$A:$O,10,FALSE),"")=0,"",IFERROR(VLOOKUP($A314,Tabula!$A:$O,10,FALSE),""))</f>
        <v>67181148</v>
      </c>
      <c r="J314" s="27" t="str">
        <f>IF(IFERROR(VLOOKUP($A314,Tabula!$A:$O,11,FALSE),"")=0,"",IFERROR(VLOOKUP($A314,Tabula!$A:$O,11,FALSE),""))</f>
        <v>13.00-18.00 (rindas kārt.)</v>
      </c>
      <c r="K314" s="27" t="str">
        <f>IF(IFERROR(VLOOKUP($A314,Tabula!$A:$O,12,FALSE),"")=0,"",IFERROR(VLOOKUP($A314,Tabula!$A:$O,12,FALSE),""))</f>
        <v/>
      </c>
      <c r="L314" s="27" t="str">
        <f>IF(IFERROR(VLOOKUP($A314,Tabula!$A:$O,13,FALSE),"")=0,"",IFERROR(VLOOKUP($A314,Tabula!$A:$O,13,FALSE),""))</f>
        <v/>
      </c>
      <c r="M314" s="27" t="str">
        <f>IF(IFERROR(VLOOKUP($A314,Tabula!$A:$O,14,FALSE),"")=0,"",IFERROR(VLOOKUP($A314,Tabula!$A:$O,14,FALSE),""))</f>
        <v>9.00-12.00
13.00-15.00 (rindas kārt.)</v>
      </c>
      <c r="N314" s="27" t="str">
        <f>IF(IFERROR(VLOOKUP($A314,Tabula!$A:$O,15,FALSE),"")=0,"",IFERROR(VLOOKUP($A314,Tabula!$A:$O,15,FALSE),""))</f>
        <v/>
      </c>
    </row>
    <row r="315" spans="1:14" s="1" customFormat="1" ht="42" customHeight="1" x14ac:dyDescent="0.3">
      <c r="A315" s="2">
        <v>310</v>
      </c>
      <c r="B315" s="10" t="str">
        <f>IFERROR(VLOOKUP(A315,Tabula!$A:$O,3,FALSE),"")</f>
        <v>Sociālā darba nodaļa</v>
      </c>
      <c r="C315" s="10" t="str">
        <f>IFERROR(VLOOKUP(A315,Tabula!$A:$O,4,FALSE),"")</f>
        <v xml:space="preserve">Baznīcas iela 19/23 </v>
      </c>
      <c r="D315" s="13">
        <f>IF(IFERROR(VLOOKUP($A315,Tabula!$A:$O,5,FALSE),"")=0,"",IFERROR(VLOOKUP($A315,Tabula!$A:$O,5,FALSE),""))</f>
        <v>113</v>
      </c>
      <c r="E315" s="10" t="str">
        <f>IFERROR(VLOOKUP(A315,Tabula!$A:$O,6,FALSE),"")</f>
        <v xml:space="preserve"> Vecākais sociālais darbinieks</v>
      </c>
      <c r="F315" s="14" t="str">
        <f>IF(IFERROR(VLOOKUP($A315,Tabula!$A:$O,7,FALSE),"")=0,"",IFERROR(VLOOKUP($A315,Tabula!$A:$O,7,FALSE),""))</f>
        <v xml:space="preserve"> Sociālā darba joma</v>
      </c>
      <c r="G315" s="10" t="str">
        <f>IFERROR(VLOOKUP(A315,Tabula!$A:$O,8,FALSE),"")</f>
        <v>Kice Olita</v>
      </c>
      <c r="H315" s="10" t="str">
        <f>IFERROR(VLOOKUP(A315,Tabula!$A:$O,9,FALSE),"")</f>
        <v>Olita.Kice@riga.lv</v>
      </c>
      <c r="I315" s="13">
        <f>IF(IFERROR(VLOOKUP($A315,Tabula!$A:$O,10,FALSE),"")=0,"",IFERROR(VLOOKUP($A315,Tabula!$A:$O,10,FALSE),""))</f>
        <v>67012386</v>
      </c>
      <c r="J315" s="27" t="str">
        <f>IF(IFERROR(VLOOKUP($A315,Tabula!$A:$O,11,FALSE),"")=0,"",IFERROR(VLOOKUP($A315,Tabula!$A:$O,11,FALSE),""))</f>
        <v>13.00-18.00 (rindas kārt.)</v>
      </c>
      <c r="K315" s="27" t="str">
        <f>IF(IFERROR(VLOOKUP($A315,Tabula!$A:$O,12,FALSE),"")=0,"",IFERROR(VLOOKUP($A315,Tabula!$A:$O,12,FALSE),""))</f>
        <v/>
      </c>
      <c r="L315" s="27" t="str">
        <f>IF(IFERROR(VLOOKUP($A315,Tabula!$A:$O,13,FALSE),"")=0,"",IFERROR(VLOOKUP($A315,Tabula!$A:$O,13,FALSE),""))</f>
        <v/>
      </c>
      <c r="M315" s="27" t="str">
        <f>IF(IFERROR(VLOOKUP($A315,Tabula!$A:$O,14,FALSE),"")=0,"",IFERROR(VLOOKUP($A315,Tabula!$A:$O,14,FALSE),""))</f>
        <v>9.00-12.00
13.00-15.00 (rindas kārt.)</v>
      </c>
      <c r="N315" s="27" t="str">
        <f>IF(IFERROR(VLOOKUP($A315,Tabula!$A:$O,15,FALSE),"")=0,"",IFERROR(VLOOKUP($A315,Tabula!$A:$O,15,FALSE),""))</f>
        <v/>
      </c>
    </row>
    <row r="316" spans="1:14" s="1" customFormat="1" ht="42" customHeight="1" x14ac:dyDescent="0.3">
      <c r="A316" s="2">
        <v>311</v>
      </c>
      <c r="B316" s="10" t="str">
        <f>IFERROR(VLOOKUP(A316,Tabula!$A:$O,3,FALSE),"")</f>
        <v>Sociālā darba nodaļa</v>
      </c>
      <c r="C316" s="10" t="str">
        <f>IFERROR(VLOOKUP(A316,Tabula!$A:$O,4,FALSE),"")</f>
        <v xml:space="preserve">Baznīcas iela 19/23 </v>
      </c>
      <c r="D316" s="13" t="str">
        <f>IF(IFERROR(VLOOKUP($A316,Tabula!$A:$O,5,FALSE),"")=0,"",IFERROR(VLOOKUP($A316,Tabula!$A:$O,5,FALSE),""))</f>
        <v/>
      </c>
      <c r="E316" s="10" t="str">
        <f>IFERROR(VLOOKUP(A316,Tabula!$A:$O,6,FALSE),"")</f>
        <v xml:space="preserve"> Vecākais sociālais darbinieks</v>
      </c>
      <c r="F316" s="14" t="str">
        <f>IF(IFERROR(VLOOKUP($A316,Tabula!$A:$O,7,FALSE),"")=0,"",IFERROR(VLOOKUP($A316,Tabula!$A:$O,7,FALSE),""))</f>
        <v xml:space="preserve"> Sociālā darba joma</v>
      </c>
      <c r="G316" s="10" t="str">
        <f>IFERROR(VLOOKUP(A316,Tabula!$A:$O,8,FALSE),"")</f>
        <v>Mence Līga</v>
      </c>
      <c r="H316" s="10" t="str">
        <f>IFERROR(VLOOKUP(A316,Tabula!$A:$O,9,FALSE),"")</f>
        <v>liga.mence@riga.lv</v>
      </c>
      <c r="I316" s="13">
        <f>IF(IFERROR(VLOOKUP($A316,Tabula!$A:$O,10,FALSE),"")=0,"",IFERROR(VLOOKUP($A316,Tabula!$A:$O,10,FALSE),""))</f>
        <v>67012084</v>
      </c>
      <c r="J316" s="27" t="str">
        <f>IF(IFERROR(VLOOKUP($A316,Tabula!$A:$O,11,FALSE),"")=0,"",IFERROR(VLOOKUP($A316,Tabula!$A:$O,11,FALSE),""))</f>
        <v>13.00-18.00 (rindas kārt.)</v>
      </c>
      <c r="K316" s="27" t="str">
        <f>IF(IFERROR(VLOOKUP($A316,Tabula!$A:$O,12,FALSE),"")=0,"",IFERROR(VLOOKUP($A316,Tabula!$A:$O,12,FALSE),""))</f>
        <v/>
      </c>
      <c r="L316" s="27" t="str">
        <f>IF(IFERROR(VLOOKUP($A316,Tabula!$A:$O,13,FALSE),"")=0,"",IFERROR(VLOOKUP($A316,Tabula!$A:$O,13,FALSE),""))</f>
        <v/>
      </c>
      <c r="M316" s="27" t="str">
        <f>IF(IFERROR(VLOOKUP($A316,Tabula!$A:$O,14,FALSE),"")=0,"",IFERROR(VLOOKUP($A316,Tabula!$A:$O,14,FALSE),""))</f>
        <v>9.00-12.00
13.00-15.00 (rindas kārt.)</v>
      </c>
      <c r="N316" s="27" t="str">
        <f>IF(IFERROR(VLOOKUP($A316,Tabula!$A:$O,15,FALSE),"")=0,"",IFERROR(VLOOKUP($A316,Tabula!$A:$O,15,FALSE),""))</f>
        <v/>
      </c>
    </row>
    <row r="317" spans="1:14" s="1" customFormat="1" ht="42" customHeight="1" x14ac:dyDescent="0.3">
      <c r="A317" s="2">
        <v>312</v>
      </c>
      <c r="B317" s="10" t="str">
        <f>IFERROR(VLOOKUP(A317,Tabula!$A:$O,3,FALSE),"")</f>
        <v>Sociālā darba nodaļa</v>
      </c>
      <c r="C317" s="10" t="str">
        <f>IFERROR(VLOOKUP(A317,Tabula!$A:$O,4,FALSE),"")</f>
        <v xml:space="preserve">Baznīcas iela 19/23 </v>
      </c>
      <c r="D317" s="13">
        <f>IF(IFERROR(VLOOKUP($A317,Tabula!$A:$O,5,FALSE),"")=0,"",IFERROR(VLOOKUP($A317,Tabula!$A:$O,5,FALSE),""))</f>
        <v>120</v>
      </c>
      <c r="E317" s="10" t="str">
        <f>IFERROR(VLOOKUP(A317,Tabula!$A:$O,6,FALSE),"")</f>
        <v xml:space="preserve"> Vecākais sociālais darbinieks</v>
      </c>
      <c r="F317" s="14" t="str">
        <f>IF(IFERROR(VLOOKUP($A317,Tabula!$A:$O,7,FALSE),"")=0,"",IFERROR(VLOOKUP($A317,Tabula!$A:$O,7,FALSE),""))</f>
        <v xml:space="preserve"> Sociālā darba joma</v>
      </c>
      <c r="G317" s="10" t="str">
        <f>IFERROR(VLOOKUP(A317,Tabula!$A:$O,8,FALSE),"")</f>
        <v xml:space="preserve">Peresuņko Jeļena </v>
      </c>
      <c r="H317" s="10" t="str">
        <f>IFERROR(VLOOKUP(A317,Tabula!$A:$O,9,FALSE),"")</f>
        <v>Jelena.Peresunko@riga.lv</v>
      </c>
      <c r="I317" s="13">
        <f>IF(IFERROR(VLOOKUP($A317,Tabula!$A:$O,10,FALSE),"")=0,"",IFERROR(VLOOKUP($A317,Tabula!$A:$O,10,FALSE),""))</f>
        <v>67105215</v>
      </c>
      <c r="J317" s="27" t="str">
        <f>IF(IFERROR(VLOOKUP($A317,Tabula!$A:$O,11,FALSE),"")=0,"",IFERROR(VLOOKUP($A317,Tabula!$A:$O,11,FALSE),""))</f>
        <v>13.00-18.00 (rindas kārt.)</v>
      </c>
      <c r="K317" s="27" t="str">
        <f>IF(IFERROR(VLOOKUP($A317,Tabula!$A:$O,12,FALSE),"")=0,"",IFERROR(VLOOKUP($A317,Tabula!$A:$O,12,FALSE),""))</f>
        <v/>
      </c>
      <c r="L317" s="27" t="str">
        <f>IF(IFERROR(VLOOKUP($A317,Tabula!$A:$O,13,FALSE),"")=0,"",IFERROR(VLOOKUP($A317,Tabula!$A:$O,13,FALSE),""))</f>
        <v/>
      </c>
      <c r="M317" s="27" t="str">
        <f>IF(IFERROR(VLOOKUP($A317,Tabula!$A:$O,14,FALSE),"")=0,"",IFERROR(VLOOKUP($A317,Tabula!$A:$O,14,FALSE),""))</f>
        <v>9.00-12.00
13.00-15.00 (rindas kārt.)</v>
      </c>
      <c r="N317" s="27" t="str">
        <f>IF(IFERROR(VLOOKUP($A317,Tabula!$A:$O,15,FALSE),"")=0,"",IFERROR(VLOOKUP($A317,Tabula!$A:$O,15,FALSE),""))</f>
        <v/>
      </c>
    </row>
    <row r="318" spans="1:14" s="1" customFormat="1" ht="42" customHeight="1" x14ac:dyDescent="0.3">
      <c r="A318" s="2">
        <v>313</v>
      </c>
      <c r="B318" s="10" t="str">
        <f>IFERROR(VLOOKUP(A318,Tabula!$A:$O,3,FALSE),"")</f>
        <v>Sociālā darba nodaļa</v>
      </c>
      <c r="C318" s="10" t="str">
        <f>IFERROR(VLOOKUP(A318,Tabula!$A:$O,4,FALSE),"")</f>
        <v xml:space="preserve">Baznīcas iela 19/23 </v>
      </c>
      <c r="D318" s="13">
        <f>IF(IFERROR(VLOOKUP($A318,Tabula!$A:$O,5,FALSE),"")=0,"",IFERROR(VLOOKUP($A318,Tabula!$A:$O,5,FALSE),""))</f>
        <v>120</v>
      </c>
      <c r="E318" s="10" t="str">
        <f>IFERROR(VLOOKUP(A318,Tabula!$A:$O,6,FALSE),"")</f>
        <v xml:space="preserve"> Vecākais sociālais darbinieks</v>
      </c>
      <c r="F318" s="14" t="str">
        <f>IF(IFERROR(VLOOKUP($A318,Tabula!$A:$O,7,FALSE),"")=0,"",IFERROR(VLOOKUP($A318,Tabula!$A:$O,7,FALSE),""))</f>
        <v xml:space="preserve"> Sociālā darba joma</v>
      </c>
      <c r="G318" s="10" t="str">
        <f>IFERROR(VLOOKUP(A318,Tabula!$A:$O,8,FALSE),"")</f>
        <v>Rubika Odita</v>
      </c>
      <c r="H318" s="10" t="str">
        <f>IFERROR(VLOOKUP(A318,Tabula!$A:$O,9,FALSE),"")</f>
        <v>odita.rubika@riga.lv</v>
      </c>
      <c r="I318" s="13">
        <f>IF(IFERROR(VLOOKUP($A318,Tabula!$A:$O,10,FALSE),"")=0,"",IFERROR(VLOOKUP($A318,Tabula!$A:$O,10,FALSE),""))</f>
        <v>67181711</v>
      </c>
      <c r="J318" s="27" t="str">
        <f>IF(IFERROR(VLOOKUP($A318,Tabula!$A:$O,11,FALSE),"")=0,"",IFERROR(VLOOKUP($A318,Tabula!$A:$O,11,FALSE),""))</f>
        <v>13.00-18.00 (rindas kārt.)</v>
      </c>
      <c r="K318" s="27" t="str">
        <f>IF(IFERROR(VLOOKUP($A318,Tabula!$A:$O,12,FALSE),"")=0,"",IFERROR(VLOOKUP($A318,Tabula!$A:$O,12,FALSE),""))</f>
        <v/>
      </c>
      <c r="L318" s="27" t="str">
        <f>IF(IFERROR(VLOOKUP($A318,Tabula!$A:$O,13,FALSE),"")=0,"",IFERROR(VLOOKUP($A318,Tabula!$A:$O,13,FALSE),""))</f>
        <v/>
      </c>
      <c r="M318" s="27" t="str">
        <f>IF(IFERROR(VLOOKUP($A318,Tabula!$A:$O,14,FALSE),"")=0,"",IFERROR(VLOOKUP($A318,Tabula!$A:$O,14,FALSE),""))</f>
        <v>9.00-12.00
13.00-15.00 (rindas kārt.)</v>
      </c>
      <c r="N318" s="27" t="str">
        <f>IF(IFERROR(VLOOKUP($A318,Tabula!$A:$O,15,FALSE),"")=0,"",IFERROR(VLOOKUP($A318,Tabula!$A:$O,15,FALSE),""))</f>
        <v/>
      </c>
    </row>
    <row r="319" spans="1:14" s="1" customFormat="1" ht="42" customHeight="1" x14ac:dyDescent="0.3">
      <c r="A319" s="2">
        <v>314</v>
      </c>
      <c r="B319" s="10" t="str">
        <f>IFERROR(VLOOKUP(A319,Tabula!$A:$O,3,FALSE),"")</f>
        <v>Sociālā darba nodaļa</v>
      </c>
      <c r="C319" s="10" t="str">
        <f>IFERROR(VLOOKUP(A319,Tabula!$A:$O,4,FALSE),"")</f>
        <v xml:space="preserve">Baznīcas iela 19/23 </v>
      </c>
      <c r="D319" s="13">
        <f>IF(IFERROR(VLOOKUP($A319,Tabula!$A:$O,5,FALSE),"")=0,"",IFERROR(VLOOKUP($A319,Tabula!$A:$O,5,FALSE),""))</f>
        <v>120</v>
      </c>
      <c r="E319" s="10" t="str">
        <f>IFERROR(VLOOKUP(A319,Tabula!$A:$O,6,FALSE),"")</f>
        <v xml:space="preserve"> Vecākais sociālais darbinieks</v>
      </c>
      <c r="F319" s="14" t="str">
        <f>IF(IFERROR(VLOOKUP($A319,Tabula!$A:$O,7,FALSE),"")=0,"",IFERROR(VLOOKUP($A319,Tabula!$A:$O,7,FALSE),""))</f>
        <v xml:space="preserve"> Sociālā darba joma</v>
      </c>
      <c r="G319" s="10" t="str">
        <f>IFERROR(VLOOKUP(A319,Tabula!$A:$O,8,FALSE),"")</f>
        <v>Ziedone Lana</v>
      </c>
      <c r="H319" s="10" t="str">
        <f>IFERROR(VLOOKUP(A319,Tabula!$A:$O,9,FALSE),"")</f>
        <v xml:space="preserve">Lana.Iljina@riga.lv </v>
      </c>
      <c r="I319" s="13">
        <f>IF(IFERROR(VLOOKUP($A319,Tabula!$A:$O,10,FALSE),"")=0,"",IFERROR(VLOOKUP($A319,Tabula!$A:$O,10,FALSE),""))</f>
        <v>67105050</v>
      </c>
      <c r="J319" s="27" t="str">
        <f>IF(IFERROR(VLOOKUP($A319,Tabula!$A:$O,11,FALSE),"")=0,"",IFERROR(VLOOKUP($A319,Tabula!$A:$O,11,FALSE),""))</f>
        <v>13.00-18.00 (rindas kārt.)</v>
      </c>
      <c r="K319" s="27" t="str">
        <f>IF(IFERROR(VLOOKUP($A319,Tabula!$A:$O,12,FALSE),"")=0,"",IFERROR(VLOOKUP($A319,Tabula!$A:$O,12,FALSE),""))</f>
        <v/>
      </c>
      <c r="L319" s="27" t="str">
        <f>IF(IFERROR(VLOOKUP($A319,Tabula!$A:$O,13,FALSE),"")=0,"",IFERROR(VLOOKUP($A319,Tabula!$A:$O,13,FALSE),""))</f>
        <v/>
      </c>
      <c r="M319" s="27" t="str">
        <f>IF(IFERROR(VLOOKUP($A319,Tabula!$A:$O,14,FALSE),"")=0,"",IFERROR(VLOOKUP($A319,Tabula!$A:$O,14,FALSE),""))</f>
        <v>9.00-12.00
13.00-15.00 (rindas kārt.)</v>
      </c>
      <c r="N319" s="27" t="str">
        <f>IF(IFERROR(VLOOKUP($A319,Tabula!$A:$O,15,FALSE),"")=0,"",IFERROR(VLOOKUP($A319,Tabula!$A:$O,15,FALSE),""))</f>
        <v/>
      </c>
    </row>
    <row r="320" spans="1:14" s="1" customFormat="1" ht="42" customHeight="1" x14ac:dyDescent="0.3">
      <c r="A320" s="2">
        <v>315</v>
      </c>
      <c r="B320" s="10" t="str">
        <f>IFERROR(VLOOKUP(A320,Tabula!$A:$O,3,FALSE),"")</f>
        <v>Sociālā darba nodaļa</v>
      </c>
      <c r="C320" s="10" t="str">
        <f>IFERROR(VLOOKUP(A320,Tabula!$A:$O,4,FALSE),"")</f>
        <v xml:space="preserve">Salnas iela 2 </v>
      </c>
      <c r="D320" s="13" t="str">
        <f>IF(IFERROR(VLOOKUP($A320,Tabula!$A:$O,5,FALSE),"")=0,"",IFERROR(VLOOKUP($A320,Tabula!$A:$O,5,FALSE),""))</f>
        <v/>
      </c>
      <c r="E320" s="10" t="str">
        <f>IFERROR(VLOOKUP(A320,Tabula!$A:$O,6,FALSE),"")</f>
        <v xml:space="preserve"> Vecākais sociālais darbinieks</v>
      </c>
      <c r="F320" s="14" t="str">
        <f>IF(IFERROR(VLOOKUP($A320,Tabula!$A:$O,7,FALSE),"")=0,"",IFERROR(VLOOKUP($A320,Tabula!$A:$O,7,FALSE),""))</f>
        <v>Dienas centrs "Kamene"</v>
      </c>
      <c r="G320" s="10" t="str">
        <f>IFERROR(VLOOKUP(A320,Tabula!$A:$O,8,FALSE),"")</f>
        <v>Baļķe Pārsla</v>
      </c>
      <c r="H320" s="10" t="str">
        <f>IFERROR(VLOOKUP(A320,Tabula!$A:$O,9,FALSE),"")</f>
        <v>Parsla.Balke@riga.lv</v>
      </c>
      <c r="I320" s="13">
        <f>IF(IFERROR(VLOOKUP($A320,Tabula!$A:$O,10,FALSE),"")=0,"",IFERROR(VLOOKUP($A320,Tabula!$A:$O,10,FALSE),""))</f>
        <v>67181236</v>
      </c>
      <c r="J320" s="27" t="str">
        <f>IF(IFERROR(VLOOKUP($A320,Tabula!$A:$O,11,FALSE),"")=0,"",IFERROR(VLOOKUP($A320,Tabula!$A:$O,11,FALSE),""))</f>
        <v>13.00-18.00 (rindas kārt.)</v>
      </c>
      <c r="K320" s="27" t="str">
        <f>IF(IFERROR(VLOOKUP($A320,Tabula!$A:$O,12,FALSE),"")=0,"",IFERROR(VLOOKUP($A320,Tabula!$A:$O,12,FALSE),""))</f>
        <v/>
      </c>
      <c r="L320" s="27" t="str">
        <f>IF(IFERROR(VLOOKUP($A320,Tabula!$A:$O,13,FALSE),"")=0,"",IFERROR(VLOOKUP($A320,Tabula!$A:$O,13,FALSE),""))</f>
        <v/>
      </c>
      <c r="M320" s="27" t="str">
        <f>IF(IFERROR(VLOOKUP($A320,Tabula!$A:$O,14,FALSE),"")=0,"",IFERROR(VLOOKUP($A320,Tabula!$A:$O,14,FALSE),""))</f>
        <v>9.00-12.00
13.00-15.00 (rindas kārt.)</v>
      </c>
      <c r="N320" s="27" t="str">
        <f>IF(IFERROR(VLOOKUP($A320,Tabula!$A:$O,15,FALSE),"")=0,"",IFERROR(VLOOKUP($A320,Tabula!$A:$O,15,FALSE),""))</f>
        <v/>
      </c>
    </row>
    <row r="321" spans="1:15" s="1" customFormat="1" ht="42" customHeight="1" x14ac:dyDescent="0.3">
      <c r="A321" s="2">
        <v>316</v>
      </c>
      <c r="B321" s="10" t="str">
        <f>IFERROR(VLOOKUP(A321,Tabula!$A:$O,3,FALSE),"")</f>
        <v>Sociālā darba nodaļa</v>
      </c>
      <c r="C321" s="10" t="str">
        <f>IFERROR(VLOOKUP(A321,Tabula!$A:$O,4,FALSE),"")</f>
        <v>Aiviekstes iela 14</v>
      </c>
      <c r="D321" s="13" t="str">
        <f>IF(IFERROR(VLOOKUP($A321,Tabula!$A:$O,5,FALSE),"")=0,"",IFERROR(VLOOKUP($A321,Tabula!$A:$O,5,FALSE),""))</f>
        <v/>
      </c>
      <c r="E321" s="10" t="str">
        <f>IFERROR(VLOOKUP(A321,Tabula!$A:$O,6,FALSE),"")</f>
        <v xml:space="preserve"> Vecākais sociālais darbinieks</v>
      </c>
      <c r="F321" s="14" t="str">
        <f>IF(IFERROR(VLOOKUP($A321,Tabula!$A:$O,7,FALSE),"")=0,"",IFERROR(VLOOKUP($A321,Tabula!$A:$O,7,FALSE),""))</f>
        <v>Dienas centrs "Kastanis"</v>
      </c>
      <c r="G321" s="10" t="str">
        <f>IFERROR(VLOOKUP(A321,Tabula!$A:$O,8,FALSE),"")</f>
        <v>Karpinska Rita</v>
      </c>
      <c r="H321" s="10" t="str">
        <f>IFERROR(VLOOKUP(A321,Tabula!$A:$O,9,FALSE),"")</f>
        <v>rita.karpinska@riga.lv</v>
      </c>
      <c r="I321" s="13">
        <f>IF(IFERROR(VLOOKUP($A321,Tabula!$A:$O,10,FALSE),"")=0,"",IFERROR(VLOOKUP($A321,Tabula!$A:$O,10,FALSE),""))</f>
        <v>67181895</v>
      </c>
      <c r="J321" s="27" t="str">
        <f>IF(IFERROR(VLOOKUP($A321,Tabula!$A:$O,11,FALSE),"")=0,"",IFERROR(VLOOKUP($A321,Tabula!$A:$O,11,FALSE),""))</f>
        <v>13.00-18.00 (rindas kārt.)</v>
      </c>
      <c r="K321" s="27" t="str">
        <f>IF(IFERROR(VLOOKUP($A321,Tabula!$A:$O,12,FALSE),"")=0,"",IFERROR(VLOOKUP($A321,Tabula!$A:$O,12,FALSE),""))</f>
        <v/>
      </c>
      <c r="L321" s="27" t="str">
        <f>IF(IFERROR(VLOOKUP($A321,Tabula!$A:$O,13,FALSE),"")=0,"",IFERROR(VLOOKUP($A321,Tabula!$A:$O,13,FALSE),""))</f>
        <v/>
      </c>
      <c r="M321" s="27" t="str">
        <f>IF(IFERROR(VLOOKUP($A321,Tabula!$A:$O,14,FALSE),"")=0,"",IFERROR(VLOOKUP($A321,Tabula!$A:$O,14,FALSE),""))</f>
        <v>9.00-12.00
13.00-15.00 (rindas kārt.)</v>
      </c>
      <c r="N321" s="27" t="str">
        <f>IF(IFERROR(VLOOKUP($A321,Tabula!$A:$O,15,FALSE),"")=0,"",IFERROR(VLOOKUP($A321,Tabula!$A:$O,15,FALSE),""))</f>
        <v/>
      </c>
      <c r="O321" s="91"/>
    </row>
    <row r="322" spans="1:15" s="1" customFormat="1" ht="42" customHeight="1" x14ac:dyDescent="0.3">
      <c r="A322" s="2">
        <v>317</v>
      </c>
      <c r="B322" s="10" t="str">
        <f>IFERROR(VLOOKUP(A322,Tabula!$A:$O,3,FALSE),"")</f>
        <v>Sociālā darba nodaļa</v>
      </c>
      <c r="C322" s="10" t="str">
        <f>IFERROR(VLOOKUP(A322,Tabula!$A:$O,4,FALSE),"")</f>
        <v xml:space="preserve">Aglonas iela 35 k-3 </v>
      </c>
      <c r="D322" s="13" t="str">
        <f>IF(IFERROR(VLOOKUP($A322,Tabula!$A:$O,5,FALSE),"")=0,"",IFERROR(VLOOKUP($A322,Tabula!$A:$O,5,FALSE),""))</f>
        <v/>
      </c>
      <c r="E322" s="10" t="str">
        <f>IFERROR(VLOOKUP(A322,Tabula!$A:$O,6,FALSE),"")</f>
        <v xml:space="preserve"> Vecākais sociālais darbinieks</v>
      </c>
      <c r="F322" s="14" t="str">
        <f>IF(IFERROR(VLOOKUP($A322,Tabula!$A:$O,7,FALSE),"")=0,"",IFERROR(VLOOKUP($A322,Tabula!$A:$O,7,FALSE),""))</f>
        <v>Dienas centrs "Ķengarags"</v>
      </c>
      <c r="G322" s="10" t="str">
        <f>IFERROR(VLOOKUP(A322,Tabula!$A:$O,8,FALSE),"")</f>
        <v>Ģēģere Agnese</v>
      </c>
      <c r="H322" s="10" t="str">
        <f>IFERROR(VLOOKUP(A322,Tabula!$A:$O,9,FALSE),"")</f>
        <v>Agnese.Gegere@riga.lv</v>
      </c>
      <c r="I322" s="13">
        <f>IF(IFERROR(VLOOKUP($A322,Tabula!$A:$O,10,FALSE),"")=0,"",IFERROR(VLOOKUP($A322,Tabula!$A:$O,10,FALSE),""))</f>
        <v>67181640</v>
      </c>
      <c r="J322" s="27" t="str">
        <f>IF(IFERROR(VLOOKUP($A322,Tabula!$A:$O,11,FALSE),"")=0,"",IFERROR(VLOOKUP($A322,Tabula!$A:$O,11,FALSE),""))</f>
        <v>13.00-18.00 (rindas kārt.)</v>
      </c>
      <c r="K322" s="27" t="str">
        <f>IF(IFERROR(VLOOKUP($A322,Tabula!$A:$O,12,FALSE),"")=0,"",IFERROR(VLOOKUP($A322,Tabula!$A:$O,12,FALSE),""))</f>
        <v/>
      </c>
      <c r="L322" s="27" t="str">
        <f>IF(IFERROR(VLOOKUP($A322,Tabula!$A:$O,13,FALSE),"")=0,"",IFERROR(VLOOKUP($A322,Tabula!$A:$O,13,FALSE),""))</f>
        <v/>
      </c>
      <c r="M322" s="27" t="str">
        <f>IF(IFERROR(VLOOKUP($A322,Tabula!$A:$O,14,FALSE),"")=0,"",IFERROR(VLOOKUP($A322,Tabula!$A:$O,14,FALSE),""))</f>
        <v>9.00-12.00
13.00-15.00 (rindas kārt.)</v>
      </c>
      <c r="N322" s="27" t="str">
        <f>IF(IFERROR(VLOOKUP($A322,Tabula!$A:$O,15,FALSE),"")=0,"",IFERROR(VLOOKUP($A322,Tabula!$A:$O,15,FALSE),""))</f>
        <v/>
      </c>
    </row>
    <row r="323" spans="1:15" s="1" customFormat="1" ht="42" customHeight="1" x14ac:dyDescent="0.3">
      <c r="A323" s="2">
        <v>318</v>
      </c>
      <c r="B323" s="10" t="str">
        <f>IFERROR(VLOOKUP(A323,Tabula!$A:$O,3,FALSE),"")</f>
        <v>Sociālā darba nodaļa</v>
      </c>
      <c r="C323" s="10" t="str">
        <f>IFERROR(VLOOKUP(A323,Tabula!$A:$O,4,FALSE),"")</f>
        <v>Vidrižu iela 1C</v>
      </c>
      <c r="D323" s="13" t="str">
        <f>IF(IFERROR(VLOOKUP($A323,Tabula!$A:$O,5,FALSE),"")=0,"",IFERROR(VLOOKUP($A323,Tabula!$A:$O,5,FALSE),""))</f>
        <v/>
      </c>
      <c r="E323" s="10" t="str">
        <f>IFERROR(VLOOKUP(A323,Tabula!$A:$O,6,FALSE),"")</f>
        <v xml:space="preserve"> Vecākais sociālais darbinieks</v>
      </c>
      <c r="F323" s="14" t="str">
        <f>IF(IFERROR(VLOOKUP($A323,Tabula!$A:$O,7,FALSE),"")=0,"",IFERROR(VLOOKUP($A323,Tabula!$A:$O,7,FALSE),""))</f>
        <v>Dienas centrs "Rīdzene"</v>
      </c>
      <c r="G323" s="10">
        <f>IFERROR(VLOOKUP(A323,Tabula!$A:$O,8,FALSE),"")</f>
        <v>0</v>
      </c>
      <c r="H323" s="10">
        <f>IFERROR(VLOOKUP(A323,Tabula!$A:$O,9,FALSE),"")</f>
        <v>0</v>
      </c>
      <c r="I323" s="13">
        <f>IF(IFERROR(VLOOKUP($A323,Tabula!$A:$O,10,FALSE),"")=0,"",IFERROR(VLOOKUP($A323,Tabula!$A:$O,10,FALSE),""))</f>
        <v>67105539</v>
      </c>
      <c r="J323" s="27" t="str">
        <f>IF(IFERROR(VLOOKUP($A323,Tabula!$A:$O,11,FALSE),"")=0,"",IFERROR(VLOOKUP($A323,Tabula!$A:$O,11,FALSE),""))</f>
        <v>13.00-18.00 (rindas kārt.)</v>
      </c>
      <c r="K323" s="27" t="str">
        <f>IF(IFERROR(VLOOKUP($A323,Tabula!$A:$O,12,FALSE),"")=0,"",IFERROR(VLOOKUP($A323,Tabula!$A:$O,12,FALSE),""))</f>
        <v/>
      </c>
      <c r="L323" s="27" t="str">
        <f>IF(IFERROR(VLOOKUP($A323,Tabula!$A:$O,13,FALSE),"")=0,"",IFERROR(VLOOKUP($A323,Tabula!$A:$O,13,FALSE),""))</f>
        <v/>
      </c>
      <c r="M323" s="27" t="str">
        <f>IF(IFERROR(VLOOKUP($A323,Tabula!$A:$O,14,FALSE),"")=0,"",IFERROR(VLOOKUP($A323,Tabula!$A:$O,14,FALSE),""))</f>
        <v>9.00-12.00
13.00-15.00 (rindas kārt.)</v>
      </c>
      <c r="N323" s="27" t="str">
        <f>IF(IFERROR(VLOOKUP($A323,Tabula!$A:$O,15,FALSE),"")=0,"",IFERROR(VLOOKUP($A323,Tabula!$A:$O,15,FALSE),""))</f>
        <v/>
      </c>
    </row>
    <row r="324" spans="1:15" s="1" customFormat="1" ht="42" customHeight="1" x14ac:dyDescent="0.3">
      <c r="A324" s="2">
        <v>319</v>
      </c>
      <c r="B324" s="10" t="str">
        <f>IFERROR(VLOOKUP(A324,Tabula!$A:$O,3,FALSE),"")</f>
        <v>Sociālā darba nodaļa</v>
      </c>
      <c r="C324" s="10" t="str">
        <f>IFERROR(VLOOKUP(A324,Tabula!$A:$O,4,FALSE),"")</f>
        <v xml:space="preserve">Emmas iela 3 </v>
      </c>
      <c r="D324" s="13" t="str">
        <f>IF(IFERROR(VLOOKUP($A324,Tabula!$A:$O,5,FALSE),"")=0,"",IFERROR(VLOOKUP($A324,Tabula!$A:$O,5,FALSE),""))</f>
        <v/>
      </c>
      <c r="E324" s="10" t="str">
        <f>IFERROR(VLOOKUP(A324,Tabula!$A:$O,6,FALSE),"")</f>
        <v xml:space="preserve"> Vecākais sociālais darbinieks</v>
      </c>
      <c r="F324" s="14" t="str">
        <f>IF(IFERROR(VLOOKUP($A324,Tabula!$A:$O,7,FALSE),"")=0,"",IFERROR(VLOOKUP($A324,Tabula!$A:$O,7,FALSE),""))</f>
        <v>Dienas centrs "Vecmīlgrāvis"</v>
      </c>
      <c r="G324" s="10" t="str">
        <f>IFERROR(VLOOKUP(A324,Tabula!$A:$O,8,FALSE),"")</f>
        <v>Rama Inese</v>
      </c>
      <c r="H324" s="10" t="str">
        <f>IFERROR(VLOOKUP(A324,Tabula!$A:$O,9,FALSE),"")</f>
        <v>Inese.Rama@riga.lv</v>
      </c>
      <c r="I324" s="13">
        <f>IF(IFERROR(VLOOKUP($A324,Tabula!$A:$O,10,FALSE),"")=0,"",IFERROR(VLOOKUP($A324,Tabula!$A:$O,10,FALSE),""))</f>
        <v>67181515</v>
      </c>
      <c r="J324" s="27" t="str">
        <f>IF(IFERROR(VLOOKUP($A324,Tabula!$A:$O,11,FALSE),"")=0,"",IFERROR(VLOOKUP($A324,Tabula!$A:$O,11,FALSE),""))</f>
        <v>13.00-18.00 (rindas kārt.)</v>
      </c>
      <c r="K324" s="27" t="str">
        <f>IF(IFERROR(VLOOKUP($A324,Tabula!$A:$O,12,FALSE),"")=0,"",IFERROR(VLOOKUP($A324,Tabula!$A:$O,12,FALSE),""))</f>
        <v/>
      </c>
      <c r="L324" s="27" t="str">
        <f>IF(IFERROR(VLOOKUP($A324,Tabula!$A:$O,13,FALSE),"")=0,"",IFERROR(VLOOKUP($A324,Tabula!$A:$O,13,FALSE),""))</f>
        <v/>
      </c>
      <c r="M324" s="27" t="str">
        <f>IF(IFERROR(VLOOKUP($A324,Tabula!$A:$O,14,FALSE),"")=0,"",IFERROR(VLOOKUP($A324,Tabula!$A:$O,14,FALSE),""))</f>
        <v>9.00-12.00
13.00-15.00 (rindas kārt.)</v>
      </c>
      <c r="N324" s="27" t="str">
        <f>IF(IFERROR(VLOOKUP($A324,Tabula!$A:$O,15,FALSE),"")=0,"",IFERROR(VLOOKUP($A324,Tabula!$A:$O,15,FALSE),""))</f>
        <v/>
      </c>
    </row>
    <row r="325" spans="1:15" s="1" customFormat="1" ht="42" customHeight="1" x14ac:dyDescent="0.3">
      <c r="A325" s="2">
        <v>320</v>
      </c>
      <c r="B325" s="10" t="str">
        <f>IFERROR(VLOOKUP(A325,Tabula!$A:$O,3,FALSE),"")</f>
        <v>Sociālā darba nodaļa</v>
      </c>
      <c r="C325" s="10" t="str">
        <f>IFERROR(VLOOKUP(A325,Tabula!$A:$O,4,FALSE),"")</f>
        <v xml:space="preserve">Dzirciema iela 24 </v>
      </c>
      <c r="D325" s="13" t="str">
        <f>IF(IFERROR(VLOOKUP($A325,Tabula!$A:$O,5,FALSE),"")=0,"",IFERROR(VLOOKUP($A325,Tabula!$A:$O,5,FALSE),""))</f>
        <v/>
      </c>
      <c r="E325" s="10" t="str">
        <f>IFERROR(VLOOKUP(A325,Tabula!$A:$O,6,FALSE),"")</f>
        <v xml:space="preserve"> Vecākais sociālais darbinieks</v>
      </c>
      <c r="F325" s="14" t="str">
        <f>IF(IFERROR(VLOOKUP($A325,Tabula!$A:$O,7,FALSE),"")=0,"",IFERROR(VLOOKUP($A325,Tabula!$A:$O,7,FALSE),""))</f>
        <v>Kopienas centrs "Ābeļzieds"</v>
      </c>
      <c r="G325" s="10" t="str">
        <f>IFERROR(VLOOKUP(A325,Tabula!$A:$O,8,FALSE),"")</f>
        <v>Kazāka-Vinčele Vita</v>
      </c>
      <c r="H325" s="10" t="str">
        <f>IFERROR(VLOOKUP(A325,Tabula!$A:$O,9,FALSE),"")</f>
        <v>Vita.Kazaka@riga.lv</v>
      </c>
      <c r="I325" s="13">
        <f>IF(IFERROR(VLOOKUP($A325,Tabula!$A:$O,10,FALSE),"")=0,"",IFERROR(VLOOKUP($A325,Tabula!$A:$O,10,FALSE),""))</f>
        <v>67012046</v>
      </c>
      <c r="J325" s="27" t="str">
        <f>IF(IFERROR(VLOOKUP($A325,Tabula!$A:$O,11,FALSE),"")=0,"",IFERROR(VLOOKUP($A325,Tabula!$A:$O,11,FALSE),""))</f>
        <v>13.00-18.00 (rindas kārt.)</v>
      </c>
      <c r="K325" s="27" t="str">
        <f>IF(IFERROR(VLOOKUP($A325,Tabula!$A:$O,12,FALSE),"")=0,"",IFERROR(VLOOKUP($A325,Tabula!$A:$O,12,FALSE),""))</f>
        <v/>
      </c>
      <c r="L325" s="27" t="str">
        <f>IF(IFERROR(VLOOKUP($A325,Tabula!$A:$O,13,FALSE),"")=0,"",IFERROR(VLOOKUP($A325,Tabula!$A:$O,13,FALSE),""))</f>
        <v/>
      </c>
      <c r="M325" s="27" t="str">
        <f>IF(IFERROR(VLOOKUP($A325,Tabula!$A:$O,14,FALSE),"")=0,"",IFERROR(VLOOKUP($A325,Tabula!$A:$O,14,FALSE),""))</f>
        <v>9.00-12.00
13.00-15.00 (rindas kārt.)</v>
      </c>
      <c r="N325" s="27" t="str">
        <f>IF(IFERROR(VLOOKUP($A325,Tabula!$A:$O,15,FALSE),"")=0,"",IFERROR(VLOOKUP($A325,Tabula!$A:$O,15,FALSE),""))</f>
        <v/>
      </c>
    </row>
    <row r="326" spans="1:15" s="1" customFormat="1" ht="42" customHeight="1" x14ac:dyDescent="0.3">
      <c r="A326" s="2">
        <v>321</v>
      </c>
      <c r="B326" s="10" t="str">
        <f>IFERROR(VLOOKUP(A326,Tabula!$A:$O,3,FALSE),"")</f>
        <v>Sociālā darba nodaļa</v>
      </c>
      <c r="C326" s="10" t="str">
        <f>IFERROR(VLOOKUP(A326,Tabula!$A:$O,4,FALSE),"")</f>
        <v xml:space="preserve">Salnas iela 2 </v>
      </c>
      <c r="D326" s="13" t="str">
        <f>IF(IFERROR(VLOOKUP($A326,Tabula!$A:$O,5,FALSE),"")=0,"",IFERROR(VLOOKUP($A326,Tabula!$A:$O,5,FALSE),""))</f>
        <v/>
      </c>
      <c r="E326" s="10" t="str">
        <f>IFERROR(VLOOKUP(A326,Tabula!$A:$O,6,FALSE),"")</f>
        <v xml:space="preserve"> Sociālais pedagogs</v>
      </c>
      <c r="F326" s="14" t="str">
        <f>IF(IFERROR(VLOOKUP($A326,Tabula!$A:$O,7,FALSE),"")=0,"",IFERROR(VLOOKUP($A326,Tabula!$A:$O,7,FALSE),""))</f>
        <v>Dienas centrs "Kamene"</v>
      </c>
      <c r="G326" s="10" t="str">
        <f>IFERROR(VLOOKUP(A326,Tabula!$A:$O,8,FALSE),"")</f>
        <v>Kvitka Edgars</v>
      </c>
      <c r="H326" s="10" t="str">
        <f>IFERROR(VLOOKUP(A326,Tabula!$A:$O,9,FALSE),"")</f>
        <v>edgars.kvitka@riga.lv</v>
      </c>
      <c r="I326" s="13">
        <f>IF(IFERROR(VLOOKUP($A326,Tabula!$A:$O,10,FALSE),"")=0,"",IFERROR(VLOOKUP($A326,Tabula!$A:$O,10,FALSE),""))</f>
        <v>67181236</v>
      </c>
      <c r="J326" s="27" t="str">
        <f>IF(IFERROR(VLOOKUP($A326,Tabula!$A:$O,11,FALSE),"")=0,"",IFERROR(VLOOKUP($A326,Tabula!$A:$O,11,FALSE),""))</f>
        <v>8.30-18.00</v>
      </c>
      <c r="K326" s="27" t="str">
        <f>IF(IFERROR(VLOOKUP($A326,Tabula!$A:$O,12,FALSE),"")=0,"",IFERROR(VLOOKUP($A326,Tabula!$A:$O,12,FALSE),""))</f>
        <v>8.30-17.00</v>
      </c>
      <c r="L326" s="27" t="str">
        <f>IF(IFERROR(VLOOKUP($A326,Tabula!$A:$O,13,FALSE),"")=0,"",IFERROR(VLOOKUP($A326,Tabula!$A:$O,13,FALSE),""))</f>
        <v>8.30-17.00</v>
      </c>
      <c r="M326" s="27" t="str">
        <f>IF(IFERROR(VLOOKUP($A326,Tabula!$A:$O,14,FALSE),"")=0,"",IFERROR(VLOOKUP($A326,Tabula!$A:$O,14,FALSE),""))</f>
        <v>8.30-17.00</v>
      </c>
      <c r="N326" s="27" t="str">
        <f>IF(IFERROR(VLOOKUP($A326,Tabula!$A:$O,15,FALSE),"")=0,"",IFERROR(VLOOKUP($A326,Tabula!$A:$O,15,FALSE),""))</f>
        <v>8.30-16.00</v>
      </c>
    </row>
    <row r="327" spans="1:15" s="1" customFormat="1" ht="42" customHeight="1" x14ac:dyDescent="0.3">
      <c r="A327" s="2">
        <v>322</v>
      </c>
      <c r="B327" s="10" t="str">
        <f>IFERROR(VLOOKUP(A327,Tabula!$A:$O,3,FALSE),"")</f>
        <v>Sociālā darba nodaļa</v>
      </c>
      <c r="C327" s="10" t="str">
        <f>IFERROR(VLOOKUP(A327,Tabula!$A:$O,4,FALSE),"")</f>
        <v xml:space="preserve">Emmas iela 3 </v>
      </c>
      <c r="D327" s="13" t="str">
        <f>IF(IFERROR(VLOOKUP($A327,Tabula!$A:$O,5,FALSE),"")=0,"",IFERROR(VLOOKUP($A327,Tabula!$A:$O,5,FALSE),""))</f>
        <v/>
      </c>
      <c r="E327" s="10" t="str">
        <f>IFERROR(VLOOKUP(A327,Tabula!$A:$O,6,FALSE),"")</f>
        <v xml:space="preserve"> Sociālais pedagogs</v>
      </c>
      <c r="F327" s="14" t="str">
        <f>IF(IFERROR(VLOOKUP($A327,Tabula!$A:$O,7,FALSE),"")=0,"",IFERROR(VLOOKUP($A327,Tabula!$A:$O,7,FALSE),""))</f>
        <v>Dienas centrs "Vecmīlgrāvis"</v>
      </c>
      <c r="G327" s="10" t="str">
        <f>IFERROR(VLOOKUP(A327,Tabula!$A:$O,8,FALSE),"")</f>
        <v>Jegorova Inga</v>
      </c>
      <c r="H327" s="10" t="str">
        <f>IFERROR(VLOOKUP(A327,Tabula!$A:$O,9,FALSE),"")</f>
        <v>Inga.Jegorova@riga.lv</v>
      </c>
      <c r="I327" s="13">
        <f>IF(IFERROR(VLOOKUP($A327,Tabula!$A:$O,10,FALSE),"")=0,"",IFERROR(VLOOKUP($A327,Tabula!$A:$O,10,FALSE),""))</f>
        <v>67105229</v>
      </c>
      <c r="J327" s="27" t="str">
        <f>IF(IFERROR(VLOOKUP($A327,Tabula!$A:$O,11,FALSE),"")=0,"",IFERROR(VLOOKUP($A327,Tabula!$A:$O,11,FALSE),""))</f>
        <v>8.30-18.00</v>
      </c>
      <c r="K327" s="27" t="str">
        <f>IF(IFERROR(VLOOKUP($A327,Tabula!$A:$O,12,FALSE),"")=0,"",IFERROR(VLOOKUP($A327,Tabula!$A:$O,12,FALSE),""))</f>
        <v>8.30-17.00</v>
      </c>
      <c r="L327" s="27" t="str">
        <f>IF(IFERROR(VLOOKUP($A327,Tabula!$A:$O,13,FALSE),"")=0,"",IFERROR(VLOOKUP($A327,Tabula!$A:$O,13,FALSE),""))</f>
        <v>8.30-17.00</v>
      </c>
      <c r="M327" s="27" t="str">
        <f>IF(IFERROR(VLOOKUP($A327,Tabula!$A:$O,14,FALSE),"")=0,"",IFERROR(VLOOKUP($A327,Tabula!$A:$O,14,FALSE),""))</f>
        <v>8.30-17.00</v>
      </c>
      <c r="N327" s="27" t="str">
        <f>IF(IFERROR(VLOOKUP($A327,Tabula!$A:$O,15,FALSE),"")=0,"",IFERROR(VLOOKUP($A327,Tabula!$A:$O,15,FALSE),""))</f>
        <v>8.30-16.00</v>
      </c>
    </row>
    <row r="328" spans="1:15" s="1" customFormat="1" ht="42" customHeight="1" x14ac:dyDescent="0.3">
      <c r="A328" s="2">
        <v>323</v>
      </c>
      <c r="B328" s="10" t="str">
        <f>IFERROR(VLOOKUP(A328,Tabula!$A:$O,3,FALSE),"")</f>
        <v>Sociālā darba nodaļa</v>
      </c>
      <c r="C328" s="10" t="str">
        <f>IFERROR(VLOOKUP(A328,Tabula!$A:$O,4,FALSE),"")</f>
        <v xml:space="preserve">Dzirciema iela 24 </v>
      </c>
      <c r="D328" s="13" t="str">
        <f>IF(IFERROR(VLOOKUP($A328,Tabula!$A:$O,5,FALSE),"")=0,"",IFERROR(VLOOKUP($A328,Tabula!$A:$O,5,FALSE),""))</f>
        <v/>
      </c>
      <c r="E328" s="10" t="str">
        <f>IFERROR(VLOOKUP(A328,Tabula!$A:$O,6,FALSE),"")</f>
        <v xml:space="preserve"> Sociālais pedagogs</v>
      </c>
      <c r="F328" s="14" t="str">
        <f>IF(IFERROR(VLOOKUP($A328,Tabula!$A:$O,7,FALSE),"")=0,"",IFERROR(VLOOKUP($A328,Tabula!$A:$O,7,FALSE),""))</f>
        <v>Kopienas centrs "Ābeļzieds"</v>
      </c>
      <c r="G328" s="10">
        <f>IFERROR(VLOOKUP(A328,Tabula!$A:$O,8,FALSE),"")</f>
        <v>0</v>
      </c>
      <c r="H328" s="10">
        <f>IFERROR(VLOOKUP(A328,Tabula!$A:$O,9,FALSE),"")</f>
        <v>0</v>
      </c>
      <c r="I328" s="13">
        <f>IF(IFERROR(VLOOKUP($A328,Tabula!$A:$O,10,FALSE),"")=0,"",IFERROR(VLOOKUP($A328,Tabula!$A:$O,10,FALSE),""))</f>
        <v>67012054</v>
      </c>
      <c r="J328" s="27" t="str">
        <f>IF(IFERROR(VLOOKUP($A328,Tabula!$A:$O,11,FALSE),"")=0,"",IFERROR(VLOOKUP($A328,Tabula!$A:$O,11,FALSE),""))</f>
        <v>11.00-19.30</v>
      </c>
      <c r="K328" s="27" t="str">
        <f>IF(IFERROR(VLOOKUP($A328,Tabula!$A:$O,12,FALSE),"")=0,"",IFERROR(VLOOKUP($A328,Tabula!$A:$O,12,FALSE),""))</f>
        <v>10.30 -19.00</v>
      </c>
      <c r="L328" s="27" t="str">
        <f>IF(IFERROR(VLOOKUP($A328,Tabula!$A:$O,13,FALSE),"")=0,"",IFERROR(VLOOKUP($A328,Tabula!$A:$O,13,FALSE),""))</f>
        <v>11.00-19.30</v>
      </c>
      <c r="M328" s="27" t="str">
        <f>IF(IFERROR(VLOOKUP($A328,Tabula!$A:$O,14,FALSE),"")=0,"",IFERROR(VLOOKUP($A328,Tabula!$A:$O,14,FALSE),""))</f>
        <v>11.00-19.30</v>
      </c>
      <c r="N328" s="27" t="str">
        <f>IF(IFERROR(VLOOKUP($A328,Tabula!$A:$O,15,FALSE),"")=0,"",IFERROR(VLOOKUP($A328,Tabula!$A:$O,15,FALSE),""))</f>
        <v>11.00-19.30</v>
      </c>
    </row>
    <row r="329" spans="1:15" s="1" customFormat="1" ht="42" customHeight="1" x14ac:dyDescent="0.3">
      <c r="A329" s="2">
        <v>324</v>
      </c>
      <c r="B329" s="10" t="str">
        <f>IFERROR(VLOOKUP(A329,Tabula!$A:$O,3,FALSE),"")</f>
        <v>Sociālā darba nodaļa</v>
      </c>
      <c r="C329" s="10" t="str">
        <f>IFERROR(VLOOKUP(A329,Tabula!$A:$O,4,FALSE),"")</f>
        <v xml:space="preserve">Salnas iela 2 </v>
      </c>
      <c r="D329" s="13" t="str">
        <f>IF(IFERROR(VLOOKUP($A329,Tabula!$A:$O,5,FALSE),"")=0,"",IFERROR(VLOOKUP($A329,Tabula!$A:$O,5,FALSE),""))</f>
        <v/>
      </c>
      <c r="E329" s="10" t="str">
        <f>IFERROR(VLOOKUP(A329,Tabula!$A:$O,6,FALSE),"")</f>
        <v xml:space="preserve"> Sociālais darbinieks</v>
      </c>
      <c r="F329" s="14" t="str">
        <f>IF(IFERROR(VLOOKUP($A329,Tabula!$A:$O,7,FALSE),"")=0,"",IFERROR(VLOOKUP($A329,Tabula!$A:$O,7,FALSE),""))</f>
        <v>Dienas centrs "Kamene"</v>
      </c>
      <c r="G329" s="10" t="str">
        <f>IFERROR(VLOOKUP(A329,Tabula!$A:$O,8,FALSE),"")</f>
        <v>Ozola-Vidrauska Sintija</v>
      </c>
      <c r="H329" s="10" t="str">
        <f>IFERROR(VLOOKUP(A329,Tabula!$A:$O,9,FALSE),"")</f>
        <v>sintija.ozola@riga.lv</v>
      </c>
      <c r="I329" s="13">
        <f>IF(IFERROR(VLOOKUP($A329,Tabula!$A:$O,10,FALSE),"")=0,"",IFERROR(VLOOKUP($A329,Tabula!$A:$O,10,FALSE),""))</f>
        <v>67181236</v>
      </c>
      <c r="J329" s="27" t="str">
        <f>IF(IFERROR(VLOOKUP($A329,Tabula!$A:$O,11,FALSE),"")=0,"",IFERROR(VLOOKUP($A329,Tabula!$A:$O,11,FALSE),""))</f>
        <v>8.30-18.00</v>
      </c>
      <c r="K329" s="27" t="str">
        <f>IF(IFERROR(VLOOKUP($A329,Tabula!$A:$O,12,FALSE),"")=0,"",IFERROR(VLOOKUP($A329,Tabula!$A:$O,12,FALSE),""))</f>
        <v>8.30-17.00</v>
      </c>
      <c r="L329" s="27" t="str">
        <f>IF(IFERROR(VLOOKUP($A329,Tabula!$A:$O,13,FALSE),"")=0,"",IFERROR(VLOOKUP($A329,Tabula!$A:$O,13,FALSE),""))</f>
        <v>8.30-17.00</v>
      </c>
      <c r="M329" s="27" t="str">
        <f>IF(IFERROR(VLOOKUP($A329,Tabula!$A:$O,14,FALSE),"")=0,"",IFERROR(VLOOKUP($A329,Tabula!$A:$O,14,FALSE),""))</f>
        <v>8.30-17.00</v>
      </c>
      <c r="N329" s="27" t="str">
        <f>IF(IFERROR(VLOOKUP($A329,Tabula!$A:$O,15,FALSE),"")=0,"",IFERROR(VLOOKUP($A329,Tabula!$A:$O,15,FALSE),""))</f>
        <v>8.30-16.00</v>
      </c>
    </row>
    <row r="330" spans="1:15" s="1" customFormat="1" ht="42" customHeight="1" x14ac:dyDescent="0.3">
      <c r="A330" s="2">
        <v>325</v>
      </c>
      <c r="B330" s="10" t="str">
        <f>IFERROR(VLOOKUP(A330,Tabula!$A:$O,3,FALSE),"")</f>
        <v>Sociālā darba nodaļa</v>
      </c>
      <c r="C330" s="10" t="str">
        <f>IFERROR(VLOOKUP(A330,Tabula!$A:$O,4,FALSE),"")</f>
        <v>Aiviekstes iela 14</v>
      </c>
      <c r="D330" s="13" t="str">
        <f>IF(IFERROR(VLOOKUP($A330,Tabula!$A:$O,5,FALSE),"")=0,"",IFERROR(VLOOKUP($A330,Tabula!$A:$O,5,FALSE),""))</f>
        <v/>
      </c>
      <c r="E330" s="10" t="str">
        <f>IFERROR(VLOOKUP(A330,Tabula!$A:$O,6,FALSE),"")</f>
        <v xml:space="preserve"> Sociālais darbinieks</v>
      </c>
      <c r="F330" s="14" t="str">
        <f>IF(IFERROR(VLOOKUP($A330,Tabula!$A:$O,7,FALSE),"")=0,"",IFERROR(VLOOKUP($A330,Tabula!$A:$O,7,FALSE),""))</f>
        <v>Dienas centrs "Kastanis"</v>
      </c>
      <c r="G330" s="10">
        <f>IFERROR(VLOOKUP(A330,Tabula!$A:$O,8,FALSE),"")</f>
        <v>0</v>
      </c>
      <c r="H330" s="10">
        <f>IFERROR(VLOOKUP(A330,Tabula!$A:$O,9,FALSE),"")</f>
        <v>0</v>
      </c>
      <c r="I330" s="13">
        <f>IF(IFERROR(VLOOKUP($A330,Tabula!$A:$O,10,FALSE),"")=0,"",IFERROR(VLOOKUP($A330,Tabula!$A:$O,10,FALSE),""))</f>
        <v>67181808</v>
      </c>
      <c r="J330" s="27" t="str">
        <f>IF(IFERROR(VLOOKUP($A330,Tabula!$A:$O,11,FALSE),"")=0,"",IFERROR(VLOOKUP($A330,Tabula!$A:$O,11,FALSE),""))</f>
        <v>8.30-18.00</v>
      </c>
      <c r="K330" s="27" t="str">
        <f>IF(IFERROR(VLOOKUP($A330,Tabula!$A:$O,12,FALSE),"")=0,"",IFERROR(VLOOKUP($A330,Tabula!$A:$O,12,FALSE),""))</f>
        <v>8.30-17.00</v>
      </c>
      <c r="L330" s="27" t="str">
        <f>IF(IFERROR(VLOOKUP($A330,Tabula!$A:$O,13,FALSE),"")=0,"",IFERROR(VLOOKUP($A330,Tabula!$A:$O,13,FALSE),""))</f>
        <v>8.30-17.00</v>
      </c>
      <c r="M330" s="27" t="str">
        <f>IF(IFERROR(VLOOKUP($A330,Tabula!$A:$O,14,FALSE),"")=0,"",IFERROR(VLOOKUP($A330,Tabula!$A:$O,14,FALSE),""))</f>
        <v>8.30-17.00</v>
      </c>
      <c r="N330" s="27" t="str">
        <f>IF(IFERROR(VLOOKUP($A330,Tabula!$A:$O,15,FALSE),"")=0,"",IFERROR(VLOOKUP($A330,Tabula!$A:$O,15,FALSE),""))</f>
        <v>8.30-16.00</v>
      </c>
    </row>
    <row r="331" spans="1:15" s="1" customFormat="1" ht="42" customHeight="1" x14ac:dyDescent="0.3">
      <c r="A331" s="2">
        <v>326</v>
      </c>
      <c r="B331" s="10" t="str">
        <f>IFERROR(VLOOKUP(A331,Tabula!$A:$O,3,FALSE),"")</f>
        <v>Sociālā darba nodaļa</v>
      </c>
      <c r="C331" s="10" t="str">
        <f>IFERROR(VLOOKUP(A331,Tabula!$A:$O,4,FALSE),"")</f>
        <v xml:space="preserve">Aglonas iela 35 k-3 </v>
      </c>
      <c r="D331" s="13">
        <f>IF(IFERROR(VLOOKUP($A331,Tabula!$A:$O,5,FALSE),"")=0,"",IFERROR(VLOOKUP($A331,Tabula!$A:$O,5,FALSE),""))</f>
        <v>2</v>
      </c>
      <c r="E331" s="10" t="str">
        <f>IFERROR(VLOOKUP(A331,Tabula!$A:$O,6,FALSE),"")</f>
        <v xml:space="preserve"> Sociālais darbinieks</v>
      </c>
      <c r="F331" s="14" t="str">
        <f>IF(IFERROR(VLOOKUP($A331,Tabula!$A:$O,7,FALSE),"")=0,"",IFERROR(VLOOKUP($A331,Tabula!$A:$O,7,FALSE),""))</f>
        <v>Dienas centrs "Ķengarags"</v>
      </c>
      <c r="G331" s="10" t="str">
        <f>IFERROR(VLOOKUP(A331,Tabula!$A:$O,8,FALSE),"")</f>
        <v>Grīnberga Rūta</v>
      </c>
      <c r="H331" s="10" t="str">
        <f>IFERROR(VLOOKUP(A331,Tabula!$A:$O,9,FALSE),"")</f>
        <v>ruta.grinberga@riga.lv</v>
      </c>
      <c r="I331" s="13">
        <f>IF(IFERROR(VLOOKUP($A331,Tabula!$A:$O,10,FALSE),"")=0,"",IFERROR(VLOOKUP($A331,Tabula!$A:$O,10,FALSE),""))</f>
        <v>67181641</v>
      </c>
      <c r="J331" s="27" t="str">
        <f>IF(IFERROR(VLOOKUP($A331,Tabula!$A:$O,11,FALSE),"")=0,"",IFERROR(VLOOKUP($A331,Tabula!$A:$O,11,FALSE),""))</f>
        <v>8.30-18.00</v>
      </c>
      <c r="K331" s="27" t="str">
        <f>IF(IFERROR(VLOOKUP($A331,Tabula!$A:$O,12,FALSE),"")=0,"",IFERROR(VLOOKUP($A331,Tabula!$A:$O,12,FALSE),""))</f>
        <v>8.30-17.00</v>
      </c>
      <c r="L331" s="27" t="str">
        <f>IF(IFERROR(VLOOKUP($A331,Tabula!$A:$O,13,FALSE),"")=0,"",IFERROR(VLOOKUP($A331,Tabula!$A:$O,13,FALSE),""))</f>
        <v>8.30-17.00</v>
      </c>
      <c r="M331" s="27" t="str">
        <f>IF(IFERROR(VLOOKUP($A331,Tabula!$A:$O,14,FALSE),"")=0,"",IFERROR(VLOOKUP($A331,Tabula!$A:$O,14,FALSE),""))</f>
        <v>8.30-17.00</v>
      </c>
      <c r="N331" s="27" t="str">
        <f>IF(IFERROR(VLOOKUP($A331,Tabula!$A:$O,15,FALSE),"")=0,"",IFERROR(VLOOKUP($A331,Tabula!$A:$O,15,FALSE),""))</f>
        <v>8.30-16.00</v>
      </c>
    </row>
    <row r="332" spans="1:15" s="1" customFormat="1" ht="42" customHeight="1" x14ac:dyDescent="0.3">
      <c r="A332" s="2">
        <v>327</v>
      </c>
      <c r="B332" s="10" t="str">
        <f>IFERROR(VLOOKUP(A332,Tabula!$A:$O,3,FALSE),"")</f>
        <v>Sociālā darba nodaļa</v>
      </c>
      <c r="C332" s="10" t="str">
        <f>IFERROR(VLOOKUP(A332,Tabula!$A:$O,4,FALSE),"")</f>
        <v>Vidrižu iela 1C</v>
      </c>
      <c r="D332" s="13" t="str">
        <f>IF(IFERROR(VLOOKUP($A332,Tabula!$A:$O,5,FALSE),"")=0,"",IFERROR(VLOOKUP($A332,Tabula!$A:$O,5,FALSE),""))</f>
        <v/>
      </c>
      <c r="E332" s="10" t="str">
        <f>IFERROR(VLOOKUP(A332,Tabula!$A:$O,6,FALSE),"")</f>
        <v xml:space="preserve"> Sociālais darbinieks</v>
      </c>
      <c r="F332" s="14" t="str">
        <f>IF(IFERROR(VLOOKUP($A332,Tabula!$A:$O,7,FALSE),"")=0,"",IFERROR(VLOOKUP($A332,Tabula!$A:$O,7,FALSE),""))</f>
        <v>Dienas centrs "Rīdzene"</v>
      </c>
      <c r="G332" s="10">
        <f>IFERROR(VLOOKUP(A332,Tabula!$A:$O,8,FALSE),"")</f>
        <v>0</v>
      </c>
      <c r="H332" s="10">
        <f>IFERROR(VLOOKUP(A332,Tabula!$A:$O,9,FALSE),"")</f>
        <v>0</v>
      </c>
      <c r="I332" s="13">
        <f>IF(IFERROR(VLOOKUP($A332,Tabula!$A:$O,10,FALSE),"")=0,"",IFERROR(VLOOKUP($A332,Tabula!$A:$O,10,FALSE),""))</f>
        <v>67037583</v>
      </c>
      <c r="J332" s="27" t="str">
        <f>IF(IFERROR(VLOOKUP($A332,Tabula!$A:$O,11,FALSE),"")=0,"",IFERROR(VLOOKUP($A332,Tabula!$A:$O,11,FALSE),""))</f>
        <v>8.30-18.00</v>
      </c>
      <c r="K332" s="27" t="str">
        <f>IF(IFERROR(VLOOKUP($A332,Tabula!$A:$O,12,FALSE),"")=0,"",IFERROR(VLOOKUP($A332,Tabula!$A:$O,12,FALSE),""))</f>
        <v>8.30-17.00</v>
      </c>
      <c r="L332" s="27" t="str">
        <f>IF(IFERROR(VLOOKUP($A332,Tabula!$A:$O,13,FALSE),"")=0,"",IFERROR(VLOOKUP($A332,Tabula!$A:$O,13,FALSE),""))</f>
        <v>8.30-17.00</v>
      </c>
      <c r="M332" s="27" t="str">
        <f>IF(IFERROR(VLOOKUP($A332,Tabula!$A:$O,14,FALSE),"")=0,"",IFERROR(VLOOKUP($A332,Tabula!$A:$O,14,FALSE),""))</f>
        <v>8.30-17.00</v>
      </c>
      <c r="N332" s="27" t="str">
        <f>IF(IFERROR(VLOOKUP($A332,Tabula!$A:$O,15,FALSE),"")=0,"",IFERROR(VLOOKUP($A332,Tabula!$A:$O,15,FALSE),""))</f>
        <v>8.30-16.00</v>
      </c>
    </row>
    <row r="333" spans="1:15" s="1" customFormat="1" ht="42" customHeight="1" x14ac:dyDescent="0.3">
      <c r="A333" s="2">
        <v>328</v>
      </c>
      <c r="B333" s="10" t="str">
        <f>IFERROR(VLOOKUP(A333,Tabula!$A:$O,3,FALSE),"")</f>
        <v>Sociālā darba nodaļa</v>
      </c>
      <c r="C333" s="10" t="str">
        <f>IFERROR(VLOOKUP(A333,Tabula!$A:$O,4,FALSE),"")</f>
        <v xml:space="preserve">Emmas iela 3 </v>
      </c>
      <c r="D333" s="13" t="str">
        <f>IF(IFERROR(VLOOKUP($A333,Tabula!$A:$O,5,FALSE),"")=0,"",IFERROR(VLOOKUP($A333,Tabula!$A:$O,5,FALSE),""))</f>
        <v/>
      </c>
      <c r="E333" s="10" t="str">
        <f>IFERROR(VLOOKUP(A333,Tabula!$A:$O,6,FALSE),"")</f>
        <v xml:space="preserve"> Sociālais darbinieks</v>
      </c>
      <c r="F333" s="14" t="str">
        <f>IF(IFERROR(VLOOKUP($A333,Tabula!$A:$O,7,FALSE),"")=0,"",IFERROR(VLOOKUP($A333,Tabula!$A:$O,7,FALSE),""))</f>
        <v>Dienas centrs "Vecmīlgrāvis"</v>
      </c>
      <c r="G333" s="10" t="str">
        <f>IFERROR(VLOOKUP(A333,Tabula!$A:$O,8,FALSE),"")</f>
        <v>Špehta Signe</v>
      </c>
      <c r="H333" s="10" t="str">
        <f>IFERROR(VLOOKUP(A333,Tabula!$A:$O,9,FALSE),"")</f>
        <v>Signe.Spehta@riga.lv</v>
      </c>
      <c r="I333" s="13">
        <f>IF(IFERROR(VLOOKUP($A333,Tabula!$A:$O,10,FALSE),"")=0,"",IFERROR(VLOOKUP($A333,Tabula!$A:$O,10,FALSE),""))</f>
        <v>67105247</v>
      </c>
      <c r="J333" s="27" t="str">
        <f>IF(IFERROR(VLOOKUP($A333,Tabula!$A:$O,11,FALSE),"")=0,"",IFERROR(VLOOKUP($A333,Tabula!$A:$O,11,FALSE),""))</f>
        <v>8.30-18.00</v>
      </c>
      <c r="K333" s="27" t="str">
        <f>IF(IFERROR(VLOOKUP($A333,Tabula!$A:$O,12,FALSE),"")=0,"",IFERROR(VLOOKUP($A333,Tabula!$A:$O,12,FALSE),""))</f>
        <v>8.30-17.00</v>
      </c>
      <c r="L333" s="27" t="str">
        <f>IF(IFERROR(VLOOKUP($A333,Tabula!$A:$O,13,FALSE),"")=0,"",IFERROR(VLOOKUP($A333,Tabula!$A:$O,13,FALSE),""))</f>
        <v>8.30-17.00</v>
      </c>
      <c r="M333" s="27" t="str">
        <f>IF(IFERROR(VLOOKUP($A333,Tabula!$A:$O,14,FALSE),"")=0,"",IFERROR(VLOOKUP($A333,Tabula!$A:$O,14,FALSE),""))</f>
        <v>8.30-17.00</v>
      </c>
      <c r="N333" s="27" t="str">
        <f>IF(IFERROR(VLOOKUP($A333,Tabula!$A:$O,15,FALSE),"")=0,"",IFERROR(VLOOKUP($A333,Tabula!$A:$O,15,FALSE),""))</f>
        <v>8.30-16.00</v>
      </c>
    </row>
    <row r="334" spans="1:15" s="1" customFormat="1" ht="42" customHeight="1" x14ac:dyDescent="0.3">
      <c r="A334" s="2">
        <v>329</v>
      </c>
      <c r="B334" s="10" t="str">
        <f>IFERROR(VLOOKUP(A334,Tabula!$A:$O,3,FALSE),"")</f>
        <v>Sociālā darba nodaļa</v>
      </c>
      <c r="C334" s="10" t="str">
        <f>IFERROR(VLOOKUP(A334,Tabula!$A:$O,4,FALSE),"")</f>
        <v xml:space="preserve">Dzirciema iela 24 </v>
      </c>
      <c r="D334" s="13" t="str">
        <f>IF(IFERROR(VLOOKUP($A334,Tabula!$A:$O,5,FALSE),"")=0,"",IFERROR(VLOOKUP($A334,Tabula!$A:$O,5,FALSE),""))</f>
        <v/>
      </c>
      <c r="E334" s="10" t="str">
        <f>IFERROR(VLOOKUP(A334,Tabula!$A:$O,6,FALSE),"")</f>
        <v xml:space="preserve"> Sociālais darbinieks</v>
      </c>
      <c r="F334" s="14" t="str">
        <f>IF(IFERROR(VLOOKUP($A334,Tabula!$A:$O,7,FALSE),"")=0,"",IFERROR(VLOOKUP($A334,Tabula!$A:$O,7,FALSE),""))</f>
        <v>Kopienas centrs "Ābeļzieds"</v>
      </c>
      <c r="G334" s="10" t="str">
        <f>IFERROR(VLOOKUP(A334,Tabula!$A:$O,8,FALSE),"")</f>
        <v>Mincāne Sandra</v>
      </c>
      <c r="H334" s="10" t="str">
        <f>IFERROR(VLOOKUP(A334,Tabula!$A:$O,9,FALSE),"")</f>
        <v>Sandra.Mincane@riga.lv</v>
      </c>
      <c r="I334" s="13">
        <f>IF(IFERROR(VLOOKUP($A334,Tabula!$A:$O,10,FALSE),"")=0,"",IFERROR(VLOOKUP($A334,Tabula!$A:$O,10,FALSE),""))</f>
        <v>67181589</v>
      </c>
      <c r="J334" s="27" t="str">
        <f>IF(IFERROR(VLOOKUP($A334,Tabula!$A:$O,11,FALSE),"")=0,"",IFERROR(VLOOKUP($A334,Tabula!$A:$O,11,FALSE),""))</f>
        <v>9.30-18.00</v>
      </c>
      <c r="K334" s="27" t="str">
        <f>IF(IFERROR(VLOOKUP($A334,Tabula!$A:$O,12,FALSE),"")=0,"",IFERROR(VLOOKUP($A334,Tabula!$A:$O,12,FALSE),""))</f>
        <v>8.30-17.00</v>
      </c>
      <c r="L334" s="27" t="str">
        <f>IF(IFERROR(VLOOKUP($A334,Tabula!$A:$O,13,FALSE),"")=0,"",IFERROR(VLOOKUP($A334,Tabula!$A:$O,13,FALSE),""))</f>
        <v>8.30-17.00</v>
      </c>
      <c r="M334" s="27" t="str">
        <f>IF(IFERROR(VLOOKUP($A334,Tabula!$A:$O,14,FALSE),"")=0,"",IFERROR(VLOOKUP($A334,Tabula!$A:$O,14,FALSE),""))</f>
        <v>8.30-17.00</v>
      </c>
      <c r="N334" s="27" t="str">
        <f>IF(IFERROR(VLOOKUP($A334,Tabula!$A:$O,15,FALSE),"")=0,"",IFERROR(VLOOKUP($A334,Tabula!$A:$O,15,FALSE),""))</f>
        <v>8.30-17.00</v>
      </c>
    </row>
    <row r="335" spans="1:15" s="1" customFormat="1" ht="42" customHeight="1" x14ac:dyDescent="0.3">
      <c r="A335" s="2">
        <v>330</v>
      </c>
      <c r="B335" s="10" t="str">
        <f>IFERROR(VLOOKUP(A335,Tabula!$A:$O,3,FALSE),"")</f>
        <v>Sociālā darba nodaļa</v>
      </c>
      <c r="C335" s="10" t="str">
        <f>IFERROR(VLOOKUP(A335,Tabula!$A:$O,4,FALSE),"")</f>
        <v xml:space="preserve">Dzirciema iela 24 </v>
      </c>
      <c r="D335" s="13" t="str">
        <f>IF(IFERROR(VLOOKUP($A335,Tabula!$A:$O,5,FALSE),"")=0,"",IFERROR(VLOOKUP($A335,Tabula!$A:$O,5,FALSE),""))</f>
        <v/>
      </c>
      <c r="E335" s="10" t="str">
        <f>IFERROR(VLOOKUP(A335,Tabula!$A:$O,6,FALSE),"")</f>
        <v xml:space="preserve"> Sociālais darbinieks</v>
      </c>
      <c r="F335" s="14" t="str">
        <f>IF(IFERROR(VLOOKUP($A335,Tabula!$A:$O,7,FALSE),"")=0,"",IFERROR(VLOOKUP($A335,Tabula!$A:$O,7,FALSE),""))</f>
        <v>Kopienas centrs "Ābeļzieds"</v>
      </c>
      <c r="G335" s="10" t="str">
        <f>IFERROR(VLOOKUP(A335,Tabula!$A:$O,8,FALSE),"")</f>
        <v>Žarova Kristīna</v>
      </c>
      <c r="H335" s="10" t="str">
        <f>IFERROR(VLOOKUP(A335,Tabula!$A:$O,9,FALSE),"")</f>
        <v>Kristina.Zarova@riga.lv</v>
      </c>
      <c r="I335" s="13">
        <f>IF(IFERROR(VLOOKUP($A335,Tabula!$A:$O,10,FALSE),"")=0,"",IFERROR(VLOOKUP($A335,Tabula!$A:$O,10,FALSE),""))</f>
        <v>67012446</v>
      </c>
      <c r="J335" s="27" t="str">
        <f>IF(IFERROR(VLOOKUP($A335,Tabula!$A:$O,11,FALSE),"")=0,"",IFERROR(VLOOKUP($A335,Tabula!$A:$O,11,FALSE),""))</f>
        <v>9.30-18.00</v>
      </c>
      <c r="K335" s="27" t="str">
        <f>IF(IFERROR(VLOOKUP($A335,Tabula!$A:$O,12,FALSE),"")=0,"",IFERROR(VLOOKUP($A335,Tabula!$A:$O,12,FALSE),""))</f>
        <v>8.30-17.00</v>
      </c>
      <c r="L335" s="27" t="str">
        <f>IF(IFERROR(VLOOKUP($A335,Tabula!$A:$O,13,FALSE),"")=0,"",IFERROR(VLOOKUP($A335,Tabula!$A:$O,13,FALSE),""))</f>
        <v>8.30-17.00</v>
      </c>
      <c r="M335" s="27" t="str">
        <f>IF(IFERROR(VLOOKUP($A335,Tabula!$A:$O,14,FALSE),"")=0,"",IFERROR(VLOOKUP($A335,Tabula!$A:$O,14,FALSE),""))</f>
        <v>8.30-17.00</v>
      </c>
      <c r="N335" s="27" t="str">
        <f>IF(IFERROR(VLOOKUP($A335,Tabula!$A:$O,15,FALSE),"")=0,"",IFERROR(VLOOKUP($A335,Tabula!$A:$O,15,FALSE),""))</f>
        <v>8.30-17.00</v>
      </c>
    </row>
    <row r="336" spans="1:15" s="1" customFormat="1" ht="42" customHeight="1" x14ac:dyDescent="0.3">
      <c r="A336" s="2">
        <v>331</v>
      </c>
      <c r="B336" s="10" t="str">
        <f>IFERROR(VLOOKUP(A336,Tabula!$A:$O,3,FALSE),"")</f>
        <v>Sociālā darba nodaļa</v>
      </c>
      <c r="C336" s="10" t="str">
        <f>IFERROR(VLOOKUP(A336,Tabula!$A:$O,4,FALSE),"")</f>
        <v xml:space="preserve">Dzirciema iela 24 </v>
      </c>
      <c r="D336" s="13" t="str">
        <f>IF(IFERROR(VLOOKUP($A336,Tabula!$A:$O,5,FALSE),"")=0,"",IFERROR(VLOOKUP($A336,Tabula!$A:$O,5,FALSE),""))</f>
        <v/>
      </c>
      <c r="E336" s="10" t="str">
        <f>IFERROR(VLOOKUP(A336,Tabula!$A:$O,6,FALSE),"")</f>
        <v xml:space="preserve"> Klientu apkalpošanas speciālists</v>
      </c>
      <c r="F336" s="14" t="str">
        <f>IF(IFERROR(VLOOKUP($A336,Tabula!$A:$O,7,FALSE),"")=0,"",IFERROR(VLOOKUP($A336,Tabula!$A:$O,7,FALSE),""))</f>
        <v>Kopienas centrs "Ābeļzieds"</v>
      </c>
      <c r="G336" s="10">
        <f>IFERROR(VLOOKUP(A336,Tabula!$A:$O,8,FALSE),"")</f>
        <v>0</v>
      </c>
      <c r="H336" s="10">
        <f>IFERROR(VLOOKUP(A336,Tabula!$A:$O,9,FALSE),"")</f>
        <v>0</v>
      </c>
      <c r="I336" s="13">
        <f>IF(IFERROR(VLOOKUP($A336,Tabula!$A:$O,10,FALSE),"")=0,"",IFERROR(VLOOKUP($A336,Tabula!$A:$O,10,FALSE),""))</f>
        <v>67037216</v>
      </c>
      <c r="J336" s="27" t="str">
        <f>IF(IFERROR(VLOOKUP($A336,Tabula!$A:$O,11,FALSE),"")=0,"",IFERROR(VLOOKUP($A336,Tabula!$A:$O,11,FALSE),""))</f>
        <v>9.30-18.00</v>
      </c>
      <c r="K336" s="27" t="str">
        <f>IF(IFERROR(VLOOKUP($A336,Tabula!$A:$O,12,FALSE),"")=0,"",IFERROR(VLOOKUP($A336,Tabula!$A:$O,12,FALSE),""))</f>
        <v>10.30-19.00</v>
      </c>
      <c r="L336" s="27" t="str">
        <f>IF(IFERROR(VLOOKUP($A336,Tabula!$A:$O,13,FALSE),"")=0,"",IFERROR(VLOOKUP($A336,Tabula!$A:$O,13,FALSE),""))</f>
        <v>8.30-17.00</v>
      </c>
      <c r="M336" s="27" t="str">
        <f>IF(IFERROR(VLOOKUP($A336,Tabula!$A:$O,14,FALSE),"")=0,"",IFERROR(VLOOKUP($A336,Tabula!$A:$O,14,FALSE),""))</f>
        <v>8.30-17.00</v>
      </c>
      <c r="N336" s="27" t="str">
        <f>IF(IFERROR(VLOOKUP($A336,Tabula!$A:$O,15,FALSE),"")=0,"",IFERROR(VLOOKUP($A336,Tabula!$A:$O,15,FALSE),""))</f>
        <v>8.30-17.00</v>
      </c>
    </row>
    <row r="337" spans="1:14" s="1" customFormat="1" ht="42" customHeight="1" x14ac:dyDescent="0.3">
      <c r="A337" s="2">
        <v>332</v>
      </c>
      <c r="B337" s="10" t="str">
        <f>IFERROR(VLOOKUP(A337,Tabula!$A:$O,3,FALSE),"")</f>
        <v>Sociālā darba nodaļa</v>
      </c>
      <c r="C337" s="10" t="str">
        <f>IFERROR(VLOOKUP(A337,Tabula!$A:$O,4,FALSE),"")</f>
        <v xml:space="preserve">Dzirciema iela 24 </v>
      </c>
      <c r="D337" s="13" t="str">
        <f>IF(IFERROR(VLOOKUP($A337,Tabula!$A:$O,5,FALSE),"")=0,"",IFERROR(VLOOKUP($A337,Tabula!$A:$O,5,FALSE),""))</f>
        <v/>
      </c>
      <c r="E337" s="10">
        <f>IFERROR(VLOOKUP(A337,Tabula!$A:$O,6,FALSE),"")</f>
        <v>0</v>
      </c>
      <c r="F337" s="14" t="str">
        <f>IF(IFERROR(VLOOKUP($A337,Tabula!$A:$O,7,FALSE),"")=0,"",IFERROR(VLOOKUP($A337,Tabula!$A:$O,7,FALSE),""))</f>
        <v>Kopienas centrs "Ābeļzieds"</v>
      </c>
      <c r="G337" s="10">
        <f>IFERROR(VLOOKUP(A337,Tabula!$A:$O,8,FALSE),"")</f>
        <v>0</v>
      </c>
      <c r="H337" s="10">
        <f>IFERROR(VLOOKUP(A337,Tabula!$A:$O,9,FALSE),"")</f>
        <v>0</v>
      </c>
      <c r="I337" s="13">
        <f>IF(IFERROR(VLOOKUP($A337,Tabula!$A:$O,10,FALSE),"")=0,"",IFERROR(VLOOKUP($A337,Tabula!$A:$O,10,FALSE),""))</f>
        <v>67105388</v>
      </c>
      <c r="J337" s="27" t="str">
        <f>IF(IFERROR(VLOOKUP($A337,Tabula!$A:$O,11,FALSE),"")=0,"",IFERROR(VLOOKUP($A337,Tabula!$A:$O,11,FALSE),""))</f>
        <v>11.00-19.30</v>
      </c>
      <c r="K337" s="27" t="str">
        <f>IF(IFERROR(VLOOKUP($A337,Tabula!$A:$O,12,FALSE),"")=0,"",IFERROR(VLOOKUP($A337,Tabula!$A:$O,12,FALSE),""))</f>
        <v>11.00-19.30</v>
      </c>
      <c r="L337" s="27" t="str">
        <f>IF(IFERROR(VLOOKUP($A337,Tabula!$A:$O,13,FALSE),"")=0,"",IFERROR(VLOOKUP($A337,Tabula!$A:$O,13,FALSE),""))</f>
        <v>11.00-19.30</v>
      </c>
      <c r="M337" s="27" t="str">
        <f>IF(IFERROR(VLOOKUP($A337,Tabula!$A:$O,14,FALSE),"")=0,"",IFERROR(VLOOKUP($A337,Tabula!$A:$O,14,FALSE),""))</f>
        <v>11.00-19.30</v>
      </c>
      <c r="N337" s="27" t="str">
        <f>IF(IFERROR(VLOOKUP($A337,Tabula!$A:$O,15,FALSE),"")=0,"",IFERROR(VLOOKUP($A337,Tabula!$A:$O,15,FALSE),""))</f>
        <v>11.00-19.30</v>
      </c>
    </row>
    <row r="338" spans="1:14" s="1" customFormat="1" ht="42" customHeight="1" x14ac:dyDescent="0.3">
      <c r="A338" s="2">
        <v>333</v>
      </c>
      <c r="B338" s="10" t="str">
        <f>IFERROR(VLOOKUP(A338,Tabula!$A:$O,3,FALSE),"")</f>
        <v>Sociālā darba nodaļas Atkarības profilakses sektors</v>
      </c>
      <c r="C338" s="10" t="str">
        <f>IFERROR(VLOOKUP(A338,Tabula!$A:$O,4,FALSE),"")</f>
        <v xml:space="preserve">Vidrižu iela 1A </v>
      </c>
      <c r="D338" s="13">
        <f>IF(IFERROR(VLOOKUP($A338,Tabula!$A:$O,5,FALSE),"")=0,"",IFERROR(VLOOKUP($A338,Tabula!$A:$O,5,FALSE),""))</f>
        <v>111</v>
      </c>
      <c r="E338" s="10" t="str">
        <f>IFERROR(VLOOKUP(A338,Tabula!$A:$O,6,FALSE),"")</f>
        <v>Atkarības profilakses sektora vadītājs</v>
      </c>
      <c r="F338" s="14" t="str">
        <f>IF(IFERROR(VLOOKUP($A338,Tabula!$A:$O,7,FALSE),"")=0,"",IFERROR(VLOOKUP($A338,Tabula!$A:$O,7,FALSE),""))</f>
        <v>Atkarības profilakses sektors</v>
      </c>
      <c r="G338" s="10" t="str">
        <f>IFERROR(VLOOKUP(A338,Tabula!$A:$O,8,FALSE),"")</f>
        <v>Grigorjeva Tatjana</v>
      </c>
      <c r="H338" s="10" t="str">
        <f>IFERROR(VLOOKUP(A338,Tabula!$A:$O,9,FALSE),"")</f>
        <v>Tatjana.Grigorjeva@riga.lv</v>
      </c>
      <c r="I338" s="13">
        <f>IF(IFERROR(VLOOKUP($A338,Tabula!$A:$O,10,FALSE),"")=0,"",IFERROR(VLOOKUP($A338,Tabula!$A:$O,10,FALSE),""))</f>
        <v>67037953</v>
      </c>
      <c r="J338" s="27" t="str">
        <f>IF(IFERROR(VLOOKUP($A338,Tabula!$A:$O,11,FALSE),"")=0,"",IFERROR(VLOOKUP($A338,Tabula!$A:$O,11,FALSE),""))</f>
        <v/>
      </c>
      <c r="K338" s="27" t="str">
        <f>IF(IFERROR(VLOOKUP($A338,Tabula!$A:$O,12,FALSE),"")=0,"",IFERROR(VLOOKUP($A338,Tabula!$A:$O,12,FALSE),""))</f>
        <v/>
      </c>
      <c r="L338" s="27" t="str">
        <f>IF(IFERROR(VLOOKUP($A338,Tabula!$A:$O,13,FALSE),"")=0,"",IFERROR(VLOOKUP($A338,Tabula!$A:$O,13,FALSE),""))</f>
        <v/>
      </c>
      <c r="M338" s="27" t="str">
        <f>IF(IFERROR(VLOOKUP($A338,Tabula!$A:$O,14,FALSE),"")=0,"",IFERROR(VLOOKUP($A338,Tabula!$A:$O,14,FALSE),""))</f>
        <v/>
      </c>
      <c r="N338" s="27" t="str">
        <f>IF(IFERROR(VLOOKUP($A338,Tabula!$A:$O,15,FALSE),"")=0,"",IFERROR(VLOOKUP($A338,Tabula!$A:$O,15,FALSE),""))</f>
        <v/>
      </c>
    </row>
    <row r="339" spans="1:14" s="1" customFormat="1" ht="42" customHeight="1" x14ac:dyDescent="0.3">
      <c r="A339" s="2">
        <v>334</v>
      </c>
      <c r="B339" s="10" t="str">
        <f>IFERROR(VLOOKUP(A339,Tabula!$A:$O,3,FALSE),"")</f>
        <v>Sociālā darba nodaļas Atkarības profilakses sektors</v>
      </c>
      <c r="C339" s="10" t="str">
        <f>IFERROR(VLOOKUP(A339,Tabula!$A:$O,4,FALSE),"")</f>
        <v>Mazā Lubānas iela 8</v>
      </c>
      <c r="D339" s="13">
        <f>IF(IFERROR(VLOOKUP($A339,Tabula!$A:$O,5,FALSE),"")=0,"",IFERROR(VLOOKUP($A339,Tabula!$A:$O,5,FALSE),""))</f>
        <v>3</v>
      </c>
      <c r="E339" s="10" t="str">
        <f>IFERROR(VLOOKUP(A339,Tabula!$A:$O,6,FALSE),"")</f>
        <v xml:space="preserve"> Atkarības profilakses speciālists</v>
      </c>
      <c r="F339" s="14" t="str">
        <f>IF(IFERROR(VLOOKUP($A339,Tabula!$A:$O,7,FALSE),"")=0,"",IFERROR(VLOOKUP($A339,Tabula!$A:$O,7,FALSE),""))</f>
        <v>Atkarības profilakses sektors</v>
      </c>
      <c r="G339" s="10" t="str">
        <f>IFERROR(VLOOKUP(A339,Tabula!$A:$O,8,FALSE),"")</f>
        <v>Jansone Anete</v>
      </c>
      <c r="H339" s="10" t="str">
        <f>IFERROR(VLOOKUP(A339,Tabula!$A:$O,9,FALSE),"")</f>
        <v>Anete.Jansone@riga.lv</v>
      </c>
      <c r="I339" s="13">
        <f>IF(IFERROR(VLOOKUP($A339,Tabula!$A:$O,10,FALSE),"")=0,"",IFERROR(VLOOKUP($A339,Tabula!$A:$O,10,FALSE),""))</f>
        <v>67037110</v>
      </c>
      <c r="J339" s="27" t="str">
        <f>IF(IFERROR(VLOOKUP($A339,Tabula!$A:$O,11,FALSE),"")=0,"",IFERROR(VLOOKUP($A339,Tabula!$A:$O,11,FALSE),""))</f>
        <v>12.00-18.00
(iep.pier)</v>
      </c>
      <c r="K339" s="27" t="str">
        <f>IF(IFERROR(VLOOKUP($A339,Tabula!$A:$O,12,FALSE),"")=0,"",IFERROR(VLOOKUP($A339,Tabula!$A:$O,12,FALSE),""))</f>
        <v>10.00-13.00
(iep.pier)</v>
      </c>
      <c r="L339" s="27" t="str">
        <f>IF(IFERROR(VLOOKUP($A339,Tabula!$A:$O,13,FALSE),"")=0,"",IFERROR(VLOOKUP($A339,Tabula!$A:$O,13,FALSE),""))</f>
        <v>14.00-17.00
(iep.pier)</v>
      </c>
      <c r="M339" s="27" t="str">
        <f>IF(IFERROR(VLOOKUP($A339,Tabula!$A:$O,14,FALSE),"")=0,"",IFERROR(VLOOKUP($A339,Tabula!$A:$O,14,FALSE),""))</f>
        <v>11.30-14.30
(iep.pier)</v>
      </c>
      <c r="N339" s="27" t="str">
        <f>IF(IFERROR(VLOOKUP($A339,Tabula!$A:$O,15,FALSE),"")=0,"",IFERROR(VLOOKUP($A339,Tabula!$A:$O,15,FALSE),""))</f>
        <v/>
      </c>
    </row>
    <row r="340" spans="1:14" s="1" customFormat="1" ht="42" customHeight="1" x14ac:dyDescent="0.3">
      <c r="A340" s="2">
        <v>335</v>
      </c>
      <c r="B340" s="10" t="str">
        <f>IFERROR(VLOOKUP(A340,Tabula!$A:$O,3,FALSE),"")</f>
        <v>Sociālā darba nodaļas Atkarības profilakses sektors</v>
      </c>
      <c r="C340" s="10" t="str">
        <f>IFERROR(VLOOKUP(A340,Tabula!$A:$O,4,FALSE),"")</f>
        <v xml:space="preserve">Vidrižu iela 1A </v>
      </c>
      <c r="D340" s="13">
        <f>IF(IFERROR(VLOOKUP($A340,Tabula!$A:$O,5,FALSE),"")=0,"",IFERROR(VLOOKUP($A340,Tabula!$A:$O,5,FALSE),""))</f>
        <v>111</v>
      </c>
      <c r="E340" s="10" t="str">
        <f>IFERROR(VLOOKUP(A340,Tabula!$A:$O,6,FALSE),"")</f>
        <v xml:space="preserve"> Atkarības profilakses speciālists</v>
      </c>
      <c r="F340" s="14" t="str">
        <f>IF(IFERROR(VLOOKUP($A340,Tabula!$A:$O,7,FALSE),"")=0,"",IFERROR(VLOOKUP($A340,Tabula!$A:$O,7,FALSE),""))</f>
        <v>Atkarības profilakses sektors</v>
      </c>
      <c r="G340" s="10" t="str">
        <f>IFERROR(VLOOKUP(A340,Tabula!$A:$O,8,FALSE),"")</f>
        <v>Kozule Santa</v>
      </c>
      <c r="H340" s="10" t="str">
        <f>IFERROR(VLOOKUP(A340,Tabula!$A:$O,9,FALSE),"")</f>
        <v>santa.kozule@riga.lv</v>
      </c>
      <c r="I340" s="13">
        <f>IF(IFERROR(VLOOKUP($A340,Tabula!$A:$O,10,FALSE),"")=0,"",IFERROR(VLOOKUP($A340,Tabula!$A:$O,10,FALSE),""))</f>
        <v>67012153</v>
      </c>
      <c r="J340" s="27" t="str">
        <f>IF(IFERROR(VLOOKUP($A340,Tabula!$A:$O,11,FALSE),"")=0,"",IFERROR(VLOOKUP($A340,Tabula!$A:$O,11,FALSE),""))</f>
        <v xml:space="preserve">13:00-18:00 
(pēc iepr. pier.)
</v>
      </c>
      <c r="K340" s="27" t="str">
        <f>IF(IFERROR(VLOOKUP($A340,Tabula!$A:$O,12,FALSE),"")=0,"",IFERROR(VLOOKUP($A340,Tabula!$A:$O,12,FALSE),""))</f>
        <v>14:00-17:00 (pēc iepr. pier.)</v>
      </c>
      <c r="L340" s="27" t="str">
        <f>IF(IFERROR(VLOOKUP($A340,Tabula!$A:$O,13,FALSE),"")=0,"",IFERROR(VLOOKUP($A340,Tabula!$A:$O,13,FALSE),""))</f>
        <v>14:00-17:00 (pēc iepr. pier.)</v>
      </c>
      <c r="M340" s="27" t="str">
        <f>IF(IFERROR(VLOOKUP($A340,Tabula!$A:$O,14,FALSE),"")=0,"",IFERROR(VLOOKUP($A340,Tabula!$A:$O,14,FALSE),""))</f>
        <v>10:00-13:00   
KC „Burtnieks”, Burtnieku ielā 37</v>
      </c>
      <c r="N340" s="27" t="str">
        <f>IF(IFERROR(VLOOKUP($A340,Tabula!$A:$O,15,FALSE),"")=0,"",IFERROR(VLOOKUP($A340,Tabula!$A:$O,15,FALSE),""))</f>
        <v/>
      </c>
    </row>
    <row r="341" spans="1:14" s="1" customFormat="1" ht="42" customHeight="1" x14ac:dyDescent="0.3">
      <c r="A341" s="2">
        <v>336</v>
      </c>
      <c r="B341" s="10" t="str">
        <f>IFERROR(VLOOKUP(A341,Tabula!$A:$O,3,FALSE),"")</f>
        <v>Sociālā darba nodaļas Atkarības profilakses sektors</v>
      </c>
      <c r="C341" s="10" t="str">
        <f>IFERROR(VLOOKUP(A341,Tabula!$A:$O,4,FALSE),"")</f>
        <v>Mazā Lubānas iela 8</v>
      </c>
      <c r="D341" s="13">
        <f>IF(IFERROR(VLOOKUP($A341,Tabula!$A:$O,5,FALSE),"")=0,"",IFERROR(VLOOKUP($A341,Tabula!$A:$O,5,FALSE),""))</f>
        <v>3</v>
      </c>
      <c r="E341" s="10" t="str">
        <f>IFERROR(VLOOKUP(A341,Tabula!$A:$O,6,FALSE),"")</f>
        <v xml:space="preserve"> Atkarības profilakses speciālists</v>
      </c>
      <c r="F341" s="14" t="str">
        <f>IF(IFERROR(VLOOKUP($A341,Tabula!$A:$O,7,FALSE),"")=0,"",IFERROR(VLOOKUP($A341,Tabula!$A:$O,7,FALSE),""))</f>
        <v>Atkarības profilakses sektors</v>
      </c>
      <c r="G341" s="10" t="str">
        <f>IFERROR(VLOOKUP(A341,Tabula!$A:$O,8,FALSE),"")</f>
        <v>Pšeņina Tatjana</v>
      </c>
      <c r="H341" s="10" t="str">
        <f>IFERROR(VLOOKUP(A341,Tabula!$A:$O,9,FALSE),"")</f>
        <v>Tatjana.Psenina@riga.lv</v>
      </c>
      <c r="I341" s="13">
        <f>IF(IFERROR(VLOOKUP($A341,Tabula!$A:$O,10,FALSE),"")=0,"",IFERROR(VLOOKUP($A341,Tabula!$A:$O,10,FALSE),""))</f>
        <v>67037109</v>
      </c>
      <c r="J341" s="27" t="str">
        <f>IF(IFERROR(VLOOKUP($A341,Tabula!$A:$O,11,FALSE),"")=0,"",IFERROR(VLOOKUP($A341,Tabula!$A:$O,11,FALSE),""))</f>
        <v>13.00-18.00
(iep.pier)</v>
      </c>
      <c r="K341" s="27" t="str">
        <f>IF(IFERROR(VLOOKUP($A341,Tabula!$A:$O,12,FALSE),"")=0,"",IFERROR(VLOOKUP($A341,Tabula!$A:$O,12,FALSE),""))</f>
        <v>14.00-17.00
(iep.pier)</v>
      </c>
      <c r="L341" s="27" t="str">
        <f>IF(IFERROR(VLOOKUP($A341,Tabula!$A:$O,13,FALSE),"")=0,"",IFERROR(VLOOKUP($A341,Tabula!$A:$O,13,FALSE),""))</f>
        <v>10.00-13.00
(iep.pier)</v>
      </c>
      <c r="M341" s="27" t="str">
        <f>IF(IFERROR(VLOOKUP($A341,Tabula!$A:$O,14,FALSE),"")=0,"",IFERROR(VLOOKUP($A341,Tabula!$A:$O,14,FALSE),""))</f>
        <v>12.00-16.00
(iep.pier)</v>
      </c>
      <c r="N341" s="27" t="str">
        <f>IF(IFERROR(VLOOKUP($A341,Tabula!$A:$O,15,FALSE),"")=0,"",IFERROR(VLOOKUP($A341,Tabula!$A:$O,15,FALSE),""))</f>
        <v/>
      </c>
    </row>
    <row r="342" spans="1:14" s="1" customFormat="1" ht="42" customHeight="1" x14ac:dyDescent="0.3">
      <c r="A342" s="2">
        <v>337</v>
      </c>
      <c r="B342" s="10" t="str">
        <f>IFERROR(VLOOKUP(A342,Tabula!$A:$O,3,FALSE),"")</f>
        <v>Sociālā darba nodaļas Atkarības profilakses sektors</v>
      </c>
      <c r="C342" s="10" t="str">
        <f>IFERROR(VLOOKUP(A342,Tabula!$A:$O,4,FALSE),"")</f>
        <v xml:space="preserve">Baldones iela 2 </v>
      </c>
      <c r="D342" s="13">
        <f>IF(IFERROR(VLOOKUP($A342,Tabula!$A:$O,5,FALSE),"")=0,"",IFERROR(VLOOKUP($A342,Tabula!$A:$O,5,FALSE),""))</f>
        <v>407</v>
      </c>
      <c r="E342" s="10" t="str">
        <f>IFERROR(VLOOKUP(A342,Tabula!$A:$O,6,FALSE),"")</f>
        <v xml:space="preserve"> Atkarības profilakses speciālists</v>
      </c>
      <c r="F342" s="14" t="str">
        <f>IF(IFERROR(VLOOKUP($A342,Tabula!$A:$O,7,FALSE),"")=0,"",IFERROR(VLOOKUP($A342,Tabula!$A:$O,7,FALSE),""))</f>
        <v>Atkarības profilakses sektors</v>
      </c>
      <c r="G342" s="10" t="str">
        <f>IFERROR(VLOOKUP(A342,Tabula!$A:$O,8,FALSE),"")</f>
        <v>Rešetova Natālija</v>
      </c>
      <c r="H342" s="10" t="str">
        <f>IFERROR(VLOOKUP(A342,Tabula!$A:$O,9,FALSE),"")</f>
        <v>Natalija.Resetova@riga.lv</v>
      </c>
      <c r="I342" s="13">
        <f>IF(IFERROR(VLOOKUP($A342,Tabula!$A:$O,10,FALSE),"")=0,"",IFERROR(VLOOKUP($A342,Tabula!$A:$O,10,FALSE),""))</f>
        <v>67037530</v>
      </c>
      <c r="J342" s="27" t="str">
        <f>IF(IFERROR(VLOOKUP($A342,Tabula!$A:$O,11,FALSE),"")=0,"",IFERROR(VLOOKUP($A342,Tabula!$A:$O,11,FALSE),""))</f>
        <v>13:00-18:00 (iepr.pier.)</v>
      </c>
      <c r="K342" s="27" t="str">
        <f>IF(IFERROR(VLOOKUP($A342,Tabula!$A:$O,12,FALSE),"")=0,"",IFERROR(VLOOKUP($A342,Tabula!$A:$O,12,FALSE),""))</f>
        <v xml:space="preserve">14:00-17:00 (pēc iepr. pier.)
</v>
      </c>
      <c r="L342" s="27" t="str">
        <f>IF(IFERROR(VLOOKUP($A342,Tabula!$A:$O,13,FALSE),"")=0,"",IFERROR(VLOOKUP($A342,Tabula!$A:$O,13,FALSE),""))</f>
        <v xml:space="preserve">14:00-17:00 (pēc iepr. pier.)
</v>
      </c>
      <c r="M342" s="27" t="str">
        <f>IF(IFERROR(VLOOKUP($A342,Tabula!$A:$O,14,FALSE),"")=0,"",IFERROR(VLOOKUP($A342,Tabula!$A:$O,14,FALSE),""))</f>
        <v xml:space="preserve">12:00-16:00 (pēc iepr. pier.) </v>
      </c>
      <c r="N342" s="27" t="str">
        <f>IF(IFERROR(VLOOKUP($A342,Tabula!$A:$O,15,FALSE),"")=0,"",IFERROR(VLOOKUP($A342,Tabula!$A:$O,15,FALSE),""))</f>
        <v/>
      </c>
    </row>
    <row r="343" spans="1:14" s="1" customFormat="1" ht="42" customHeight="1" x14ac:dyDescent="0.3">
      <c r="A343" s="2">
        <v>338</v>
      </c>
      <c r="B343" s="10" t="str">
        <f>IFERROR(VLOOKUP(A343,Tabula!$A:$O,3,FALSE),"")</f>
        <v>Sociālā darba nodaļas Atkarības profilakses sektors</v>
      </c>
      <c r="C343" s="10" t="str">
        <f>IFERROR(VLOOKUP(A343,Tabula!$A:$O,4,FALSE),"")</f>
        <v xml:space="preserve">Vidrižu iela 1A </v>
      </c>
      <c r="D343" s="13">
        <f>IF(IFERROR(VLOOKUP($A343,Tabula!$A:$O,5,FALSE),"")=0,"",IFERROR(VLOOKUP($A343,Tabula!$A:$O,5,FALSE),""))</f>
        <v>111</v>
      </c>
      <c r="E343" s="10" t="str">
        <f>IFERROR(VLOOKUP(A343,Tabula!$A:$O,6,FALSE),"")</f>
        <v xml:space="preserve"> Atkarības profilakses speciālists</v>
      </c>
      <c r="F343" s="14" t="str">
        <f>IF(IFERROR(VLOOKUP($A343,Tabula!$A:$O,7,FALSE),"")=0,"",IFERROR(VLOOKUP($A343,Tabula!$A:$O,7,FALSE),""))</f>
        <v>Atkarības profilakses sektors</v>
      </c>
      <c r="G343" s="10">
        <f>IFERROR(VLOOKUP(A343,Tabula!$A:$O,8,FALSE),"")</f>
        <v>0</v>
      </c>
      <c r="H343" s="10">
        <f>IFERROR(VLOOKUP(A343,Tabula!$A:$O,9,FALSE),"")</f>
        <v>0</v>
      </c>
      <c r="I343" s="13">
        <f>IF(IFERROR(VLOOKUP($A343,Tabula!$A:$O,10,FALSE),"")=0,"",IFERROR(VLOOKUP($A343,Tabula!$A:$O,10,FALSE),""))</f>
        <v>67037477</v>
      </c>
      <c r="J343" s="27" t="str">
        <f>IF(IFERROR(VLOOKUP($A343,Tabula!$A:$O,11,FALSE),"")=0,"",IFERROR(VLOOKUP($A343,Tabula!$A:$O,11,FALSE),""))</f>
        <v>13:00-18:00 (iepr.pier.)</v>
      </c>
      <c r="K343" s="27" t="str">
        <f>IF(IFERROR(VLOOKUP($A343,Tabula!$A:$O,12,FALSE),"")=0,"",IFERROR(VLOOKUP($A343,Tabula!$A:$O,12,FALSE),""))</f>
        <v xml:space="preserve">14:00-17:00 (pēc iepr. pier.)
</v>
      </c>
      <c r="L343" s="27" t="str">
        <f>IF(IFERROR(VLOOKUP($A343,Tabula!$A:$O,13,FALSE),"")=0,"",IFERROR(VLOOKUP($A343,Tabula!$A:$O,13,FALSE),""))</f>
        <v xml:space="preserve">14:00-17:00 (pēc iepr. pier.)
</v>
      </c>
      <c r="M343" s="27" t="str">
        <f>IF(IFERROR(VLOOKUP($A343,Tabula!$A:$O,14,FALSE),"")=0,"",IFERROR(VLOOKUP($A343,Tabula!$A:$O,14,FALSE),""))</f>
        <v xml:space="preserve">12:00-16:00 (pēc iepr. pier.) </v>
      </c>
      <c r="N343" s="27" t="str">
        <f>IF(IFERROR(VLOOKUP($A343,Tabula!$A:$O,15,FALSE),"")=0,"",IFERROR(VLOOKUP($A343,Tabula!$A:$O,15,FALSE),""))</f>
        <v/>
      </c>
    </row>
    <row r="344" spans="1:14" s="1" customFormat="1" ht="42" customHeight="1" x14ac:dyDescent="0.3">
      <c r="A344" s="2">
        <v>339</v>
      </c>
      <c r="B344" s="10" t="str">
        <f>IFERROR(VLOOKUP(A344,Tabula!$A:$O,3,FALSE),"")</f>
        <v>Sociālā darba nodaļas Atkarības profilakses sektors</v>
      </c>
      <c r="C344" s="10" t="str">
        <f>IFERROR(VLOOKUP(A344,Tabula!$A:$O,4,FALSE),"")</f>
        <v xml:space="preserve">Baldones iela 2 </v>
      </c>
      <c r="D344" s="13">
        <f>IF(IFERROR(VLOOKUP($A344,Tabula!$A:$O,5,FALSE),"")=0,"",IFERROR(VLOOKUP($A344,Tabula!$A:$O,5,FALSE),""))</f>
        <v>407</v>
      </c>
      <c r="E344" s="10" t="str">
        <f>IFERROR(VLOOKUP(A344,Tabula!$A:$O,6,FALSE),"")</f>
        <v xml:space="preserve"> Atkarības profilakses speciālists</v>
      </c>
      <c r="F344" s="14" t="str">
        <f>IF(IFERROR(VLOOKUP($A344,Tabula!$A:$O,7,FALSE),"")=0,"",IFERROR(VLOOKUP($A344,Tabula!$A:$O,7,FALSE),""))</f>
        <v>Atkarības profilakses sektors</v>
      </c>
      <c r="G344" s="10">
        <f>IFERROR(VLOOKUP(A344,Tabula!$A:$O,8,FALSE),"")</f>
        <v>0</v>
      </c>
      <c r="H344" s="10">
        <f>IFERROR(VLOOKUP(A344,Tabula!$A:$O,9,FALSE),"")</f>
        <v>0</v>
      </c>
      <c r="I344" s="13">
        <f>IF(IFERROR(VLOOKUP($A344,Tabula!$A:$O,10,FALSE),"")=0,"",IFERROR(VLOOKUP($A344,Tabula!$A:$O,10,FALSE),""))</f>
        <v>67181374</v>
      </c>
      <c r="J344" s="27" t="str">
        <f>IF(IFERROR(VLOOKUP($A344,Tabula!$A:$O,11,FALSE),"")=0,"",IFERROR(VLOOKUP($A344,Tabula!$A:$O,11,FALSE),""))</f>
        <v/>
      </c>
      <c r="K344" s="27" t="str">
        <f>IF(IFERROR(VLOOKUP($A344,Tabula!$A:$O,12,FALSE),"")=0,"",IFERROR(VLOOKUP($A344,Tabula!$A:$O,12,FALSE),""))</f>
        <v/>
      </c>
      <c r="L344" s="27" t="str">
        <f>IF(IFERROR(VLOOKUP($A344,Tabula!$A:$O,13,FALSE),"")=0,"",IFERROR(VLOOKUP($A344,Tabula!$A:$O,13,FALSE),""))</f>
        <v/>
      </c>
      <c r="M344" s="27" t="str">
        <f>IF(IFERROR(VLOOKUP($A344,Tabula!$A:$O,14,FALSE),"")=0,"",IFERROR(VLOOKUP($A344,Tabula!$A:$O,14,FALSE),""))</f>
        <v/>
      </c>
      <c r="N344" s="27" t="str">
        <f>IF(IFERROR(VLOOKUP($A344,Tabula!$A:$O,15,FALSE),"")=0,"",IFERROR(VLOOKUP($A344,Tabula!$A:$O,15,FALSE),""))</f>
        <v/>
      </c>
    </row>
    <row r="345" spans="1:14" s="1" customFormat="1" ht="42" customHeight="1" x14ac:dyDescent="0.3">
      <c r="A345" s="2">
        <v>340</v>
      </c>
      <c r="B345" s="10" t="str">
        <f>IFERROR(VLOOKUP(A345,Tabula!$A:$O,3,FALSE),"")</f>
        <v>Sociālā darba nodaļas Sociālās aprūpes un sociālās rehabilitācijas pakalpojumu novērtēšanas sektors</v>
      </c>
      <c r="C345" s="10" t="str">
        <f>IFERROR(VLOOKUP(A345,Tabula!$A:$O,4,FALSE),"")</f>
        <v xml:space="preserve">Vidrižu iela 1A </v>
      </c>
      <c r="D345" s="13">
        <f>IF(IFERROR(VLOOKUP($A345,Tabula!$A:$O,5,FALSE),"")=0,"",IFERROR(VLOOKUP($A345,Tabula!$A:$O,5,FALSE),""))</f>
        <v>107</v>
      </c>
      <c r="E345" s="10" t="str">
        <f>IFERROR(VLOOKUP(A345,Tabula!$A:$O,6,FALSE),"")</f>
        <v>Sociālās aprūpes un sociālās rehabilitācijas pakalpojumu novērtēšanas sektora vadītājs</v>
      </c>
      <c r="F345" s="14" t="str">
        <f>IF(IFERROR(VLOOKUP($A345,Tabula!$A:$O,7,FALSE),"")=0,"",IFERROR(VLOOKUP($A345,Tabula!$A:$O,7,FALSE),""))</f>
        <v>Sociālā pakalpojuma joma</v>
      </c>
      <c r="G345" s="10" t="str">
        <f>IFERROR(VLOOKUP(A345,Tabula!$A:$O,8,FALSE),"")</f>
        <v>Fedjunovs Andrejs</v>
      </c>
      <c r="H345" s="10" t="str">
        <f>IFERROR(VLOOKUP(A345,Tabula!$A:$O,9,FALSE),"")</f>
        <v>Andrejs.Fedjunovs@riga.lv</v>
      </c>
      <c r="I345" s="13">
        <f>IF(IFERROR(VLOOKUP($A345,Tabula!$A:$O,10,FALSE),"")=0,"",IFERROR(VLOOKUP($A345,Tabula!$A:$O,10,FALSE),""))</f>
        <v>67037219</v>
      </c>
      <c r="J345" s="27" t="str">
        <f>IF(IFERROR(VLOOKUP($A345,Tabula!$A:$O,11,FALSE),"")=0,"",IFERROR(VLOOKUP($A345,Tabula!$A:$O,11,FALSE),""))</f>
        <v/>
      </c>
      <c r="K345" s="27" t="str">
        <f>IF(IFERROR(VLOOKUP($A345,Tabula!$A:$O,12,FALSE),"")=0,"",IFERROR(VLOOKUP($A345,Tabula!$A:$O,12,FALSE),""))</f>
        <v/>
      </c>
      <c r="L345" s="27" t="str">
        <f>IF(IFERROR(VLOOKUP($A345,Tabula!$A:$O,13,FALSE),"")=0,"",IFERROR(VLOOKUP($A345,Tabula!$A:$O,13,FALSE),""))</f>
        <v/>
      </c>
      <c r="M345" s="27" t="str">
        <f>IF(IFERROR(VLOOKUP($A345,Tabula!$A:$O,14,FALSE),"")=0,"",IFERROR(VLOOKUP($A345,Tabula!$A:$O,14,FALSE),""))</f>
        <v/>
      </c>
      <c r="N345" s="27" t="str">
        <f>IF(IFERROR(VLOOKUP($A345,Tabula!$A:$O,15,FALSE),"")=0,"",IFERROR(VLOOKUP($A345,Tabula!$A:$O,15,FALSE),""))</f>
        <v/>
      </c>
    </row>
    <row r="346" spans="1:14" s="1" customFormat="1" ht="42" customHeight="1" x14ac:dyDescent="0.3">
      <c r="A346" s="2">
        <v>341</v>
      </c>
      <c r="B346" s="10" t="str">
        <f>IFERROR(VLOOKUP(A346,Tabula!$A:$O,3,FALSE),"")</f>
        <v>Sociālā darba nodaļas Sociālās aprūpes un sociālās rehabilitācijas pakalpojumu novērtēšanas sektors</v>
      </c>
      <c r="C346" s="10" t="str">
        <f>IFERROR(VLOOKUP(A346,Tabula!$A:$O,4,FALSE),"")</f>
        <v xml:space="preserve">Vidrižu iela 1A </v>
      </c>
      <c r="D346" s="13">
        <f>IF(IFERROR(VLOOKUP($A346,Tabula!$A:$O,5,FALSE),"")=0,"",IFERROR(VLOOKUP($A346,Tabula!$A:$O,5,FALSE),""))</f>
        <v>107</v>
      </c>
      <c r="E346" s="10" t="str">
        <f>IFERROR(VLOOKUP(A346,Tabula!$A:$O,6,FALSE),"")</f>
        <v xml:space="preserve"> Sociālās aprūpes un sociālās rehabilitācijas pakalpojumu novērtēšanas sektora vadītāja vietnieks</v>
      </c>
      <c r="F346" s="14" t="str">
        <f>IF(IFERROR(VLOOKUP($A346,Tabula!$A:$O,7,FALSE),"")=0,"",IFERROR(VLOOKUP($A346,Tabula!$A:$O,7,FALSE),""))</f>
        <v>Sociālā pakalpojuma joma</v>
      </c>
      <c r="G346" s="10" t="str">
        <f>IFERROR(VLOOKUP(A346,Tabula!$A:$O,8,FALSE),"")</f>
        <v>Sorokina Olga</v>
      </c>
      <c r="H346" s="10" t="str">
        <f>IFERROR(VLOOKUP(A346,Tabula!$A:$O,9,FALSE),"")</f>
        <v>olga.sorokina@riga.lv</v>
      </c>
      <c r="I346" s="13">
        <f>IF(IFERROR(VLOOKUP($A346,Tabula!$A:$O,10,FALSE),"")=0,"",IFERROR(VLOOKUP($A346,Tabula!$A:$O,10,FALSE),""))</f>
        <v>67037220</v>
      </c>
      <c r="J346" s="27" t="str">
        <f>IF(IFERROR(VLOOKUP($A346,Tabula!$A:$O,11,FALSE),"")=0,"",IFERROR(VLOOKUP($A346,Tabula!$A:$O,11,FALSE),""))</f>
        <v/>
      </c>
      <c r="K346" s="27" t="str">
        <f>IF(IFERROR(VLOOKUP($A346,Tabula!$A:$O,12,FALSE),"")=0,"",IFERROR(VLOOKUP($A346,Tabula!$A:$O,12,FALSE),""))</f>
        <v/>
      </c>
      <c r="L346" s="27" t="str">
        <f>IF(IFERROR(VLOOKUP($A346,Tabula!$A:$O,13,FALSE),"")=0,"",IFERROR(VLOOKUP($A346,Tabula!$A:$O,13,FALSE),""))</f>
        <v/>
      </c>
      <c r="M346" s="27" t="str">
        <f>IF(IFERROR(VLOOKUP($A346,Tabula!$A:$O,14,FALSE),"")=0,"",IFERROR(VLOOKUP($A346,Tabula!$A:$O,14,FALSE),""))</f>
        <v/>
      </c>
      <c r="N346" s="27" t="str">
        <f>IF(IFERROR(VLOOKUP($A346,Tabula!$A:$O,15,FALSE),"")=0,"",IFERROR(VLOOKUP($A346,Tabula!$A:$O,15,FALSE),""))</f>
        <v/>
      </c>
    </row>
    <row r="347" spans="1:14" s="1" customFormat="1" ht="42" customHeight="1" x14ac:dyDescent="0.3">
      <c r="A347" s="2">
        <v>342</v>
      </c>
      <c r="B347" s="10" t="str">
        <f>IFERROR(VLOOKUP(A347,Tabula!$A:$O,3,FALSE),"")</f>
        <v>Sociālā darba nodaļas Sociālās aprūpes un sociālās rehabilitācijas pakalpojumu novērtēšanas sektors</v>
      </c>
      <c r="C347" s="10" t="str">
        <f>IFERROR(VLOOKUP(A347,Tabula!$A:$O,4,FALSE),"")</f>
        <v xml:space="preserve">Vidrižu iela 1A </v>
      </c>
      <c r="D347" s="13" t="str">
        <f>IF(IFERROR(VLOOKUP($A347,Tabula!$A:$O,5,FALSE),"")=0,"",IFERROR(VLOOKUP($A347,Tabula!$A:$O,5,FALSE),""))</f>
        <v/>
      </c>
      <c r="E347" s="10" t="str">
        <f>IFERROR(VLOOKUP(A347,Tabula!$A:$O,6,FALSE),"")</f>
        <v xml:space="preserve">  Sociālais aprūpētājs</v>
      </c>
      <c r="F347" s="14" t="str">
        <f>IF(IFERROR(VLOOKUP($A347,Tabula!$A:$O,7,FALSE),"")=0,"",IFERROR(VLOOKUP($A347,Tabula!$A:$O,7,FALSE),""))</f>
        <v>Sociālā pakalpojuma joma</v>
      </c>
      <c r="G347" s="10" t="str">
        <f>IFERROR(VLOOKUP(A347,Tabula!$A:$O,8,FALSE),"")</f>
        <v>Bekmane Agra</v>
      </c>
      <c r="H347" s="10" t="str">
        <f>IFERROR(VLOOKUP(A347,Tabula!$A:$O,9,FALSE),"")</f>
        <v>agra.bekmane@riga.lv</v>
      </c>
      <c r="I347" s="13" t="str">
        <f>IF(IFERROR(VLOOKUP($A347,Tabula!$A:$O,10,FALSE),"")=0,"",IFERROR(VLOOKUP($A347,Tabula!$A:$O,10,FALSE),""))</f>
        <v/>
      </c>
      <c r="J347" s="27" t="str">
        <f>IF(IFERROR(VLOOKUP($A347,Tabula!$A:$O,11,FALSE),"")=0,"",IFERROR(VLOOKUP($A347,Tabula!$A:$O,11,FALSE),""))</f>
        <v/>
      </c>
      <c r="K347" s="27" t="str">
        <f>IF(IFERROR(VLOOKUP($A347,Tabula!$A:$O,12,FALSE),"")=0,"",IFERROR(VLOOKUP($A347,Tabula!$A:$O,12,FALSE),""))</f>
        <v/>
      </c>
      <c r="L347" s="27" t="str">
        <f>IF(IFERROR(VLOOKUP($A347,Tabula!$A:$O,13,FALSE),"")=0,"",IFERROR(VLOOKUP($A347,Tabula!$A:$O,13,FALSE),""))</f>
        <v/>
      </c>
      <c r="M347" s="27" t="str">
        <f>IF(IFERROR(VLOOKUP($A347,Tabula!$A:$O,14,FALSE),"")=0,"",IFERROR(VLOOKUP($A347,Tabula!$A:$O,14,FALSE),""))</f>
        <v/>
      </c>
      <c r="N347" s="27" t="str">
        <f>IF(IFERROR(VLOOKUP($A347,Tabula!$A:$O,15,FALSE),"")=0,"",IFERROR(VLOOKUP($A347,Tabula!$A:$O,15,FALSE),""))</f>
        <v/>
      </c>
    </row>
    <row r="348" spans="1:14" s="1" customFormat="1" ht="42" customHeight="1" x14ac:dyDescent="0.3">
      <c r="A348" s="2">
        <v>343</v>
      </c>
      <c r="B348" s="10" t="str">
        <f>IFERROR(VLOOKUP(A348,Tabula!$A:$O,3,FALSE),"")</f>
        <v>Sociālā darba nodaļas Sociālās aprūpes un sociālās rehabilitācijas pakalpojumu novērtēšanas sektors</v>
      </c>
      <c r="C348" s="10" t="str">
        <f>IFERROR(VLOOKUP(A348,Tabula!$A:$O,4,FALSE),"")</f>
        <v xml:space="preserve">Vidrižu iela 1A </v>
      </c>
      <c r="D348" s="13" t="str">
        <f>IF(IFERROR(VLOOKUP($A348,Tabula!$A:$O,5,FALSE),"")=0,"",IFERROR(VLOOKUP($A348,Tabula!$A:$O,5,FALSE),""))</f>
        <v/>
      </c>
      <c r="E348" s="10" t="str">
        <f>IFERROR(VLOOKUP(A348,Tabula!$A:$O,6,FALSE),"")</f>
        <v xml:space="preserve">  Sociālais aprūpētājs</v>
      </c>
      <c r="F348" s="14" t="str">
        <f>IF(IFERROR(VLOOKUP($A348,Tabula!$A:$O,7,FALSE),"")=0,"",IFERROR(VLOOKUP($A348,Tabula!$A:$O,7,FALSE),""))</f>
        <v>Sociālā pakalpojuma joma</v>
      </c>
      <c r="G348" s="10" t="str">
        <f>IFERROR(VLOOKUP(A348,Tabula!$A:$O,8,FALSE),"")</f>
        <v>Ernsta-Avotiņa Sintija</v>
      </c>
      <c r="H348" s="10" t="str">
        <f>IFERROR(VLOOKUP(A348,Tabula!$A:$O,9,FALSE),"")</f>
        <v>Sintija.Ernsta-Avotina@riga.lv</v>
      </c>
      <c r="I348" s="13" t="str">
        <f>IF(IFERROR(VLOOKUP($A348,Tabula!$A:$O,10,FALSE),"")=0,"",IFERROR(VLOOKUP($A348,Tabula!$A:$O,10,FALSE),""))</f>
        <v/>
      </c>
      <c r="J348" s="27" t="str">
        <f>IF(IFERROR(VLOOKUP($A348,Tabula!$A:$O,11,FALSE),"")=0,"",IFERROR(VLOOKUP($A348,Tabula!$A:$O,11,FALSE),""))</f>
        <v/>
      </c>
      <c r="K348" s="27" t="str">
        <f>IF(IFERROR(VLOOKUP($A348,Tabula!$A:$O,12,FALSE),"")=0,"",IFERROR(VLOOKUP($A348,Tabula!$A:$O,12,FALSE),""))</f>
        <v/>
      </c>
      <c r="L348" s="27" t="str">
        <f>IF(IFERROR(VLOOKUP($A348,Tabula!$A:$O,13,FALSE),"")=0,"",IFERROR(VLOOKUP($A348,Tabula!$A:$O,13,FALSE),""))</f>
        <v/>
      </c>
      <c r="M348" s="27" t="str">
        <f>IF(IFERROR(VLOOKUP($A348,Tabula!$A:$O,14,FALSE),"")=0,"",IFERROR(VLOOKUP($A348,Tabula!$A:$O,14,FALSE),""))</f>
        <v/>
      </c>
      <c r="N348" s="27" t="str">
        <f>IF(IFERROR(VLOOKUP($A348,Tabula!$A:$O,15,FALSE),"")=0,"",IFERROR(VLOOKUP($A348,Tabula!$A:$O,15,FALSE),""))</f>
        <v/>
      </c>
    </row>
    <row r="349" spans="1:14" s="1" customFormat="1" ht="42" customHeight="1" x14ac:dyDescent="0.3">
      <c r="A349" s="2">
        <v>344</v>
      </c>
      <c r="B349" s="10" t="str">
        <f>IFERROR(VLOOKUP(A349,Tabula!$A:$O,3,FALSE),"")</f>
        <v>Sociālā darba nodaļas Sociālās aprūpes un sociālās rehabilitācijas pakalpojumu novērtēšanas sektors</v>
      </c>
      <c r="C349" s="10" t="str">
        <f>IFERROR(VLOOKUP(A349,Tabula!$A:$O,4,FALSE),"")</f>
        <v xml:space="preserve">Vidrižu iela 1A </v>
      </c>
      <c r="D349" s="13" t="str">
        <f>IF(IFERROR(VLOOKUP($A349,Tabula!$A:$O,5,FALSE),"")=0,"",IFERROR(VLOOKUP($A349,Tabula!$A:$O,5,FALSE),""))</f>
        <v/>
      </c>
      <c r="E349" s="10" t="str">
        <f>IFERROR(VLOOKUP(A349,Tabula!$A:$O,6,FALSE),"")</f>
        <v xml:space="preserve">  Sociālais aprūpētājs</v>
      </c>
      <c r="F349" s="14" t="str">
        <f>IF(IFERROR(VLOOKUP($A349,Tabula!$A:$O,7,FALSE),"")=0,"",IFERROR(VLOOKUP($A349,Tabula!$A:$O,7,FALSE),""))</f>
        <v>Sociālā pakalpojuma joma</v>
      </c>
      <c r="G349" s="10" t="str">
        <f>IFERROR(VLOOKUP(A349,Tabula!$A:$O,8,FALSE),"")</f>
        <v>Jansone Anita</v>
      </c>
      <c r="H349" s="10" t="str">
        <f>IFERROR(VLOOKUP(A349,Tabula!$A:$O,9,FALSE),"")</f>
        <v>anita.jansone@riga.lv</v>
      </c>
      <c r="I349" s="13" t="str">
        <f>IF(IFERROR(VLOOKUP($A349,Tabula!$A:$O,10,FALSE),"")=0,"",IFERROR(VLOOKUP($A349,Tabula!$A:$O,10,FALSE),""))</f>
        <v/>
      </c>
      <c r="J349" s="27" t="str">
        <f>IF(IFERROR(VLOOKUP($A349,Tabula!$A:$O,11,FALSE),"")=0,"",IFERROR(VLOOKUP($A349,Tabula!$A:$O,11,FALSE),""))</f>
        <v/>
      </c>
      <c r="K349" s="27" t="str">
        <f>IF(IFERROR(VLOOKUP($A349,Tabula!$A:$O,12,FALSE),"")=0,"",IFERROR(VLOOKUP($A349,Tabula!$A:$O,12,FALSE),""))</f>
        <v/>
      </c>
      <c r="L349" s="27" t="str">
        <f>IF(IFERROR(VLOOKUP($A349,Tabula!$A:$O,13,FALSE),"")=0,"",IFERROR(VLOOKUP($A349,Tabula!$A:$O,13,FALSE),""))</f>
        <v/>
      </c>
      <c r="M349" s="27" t="str">
        <f>IF(IFERROR(VLOOKUP($A349,Tabula!$A:$O,14,FALSE),"")=0,"",IFERROR(VLOOKUP($A349,Tabula!$A:$O,14,FALSE),""))</f>
        <v/>
      </c>
      <c r="N349" s="27" t="str">
        <f>IF(IFERROR(VLOOKUP($A349,Tabula!$A:$O,15,FALSE),"")=0,"",IFERROR(VLOOKUP($A349,Tabula!$A:$O,15,FALSE),""))</f>
        <v/>
      </c>
    </row>
    <row r="350" spans="1:14" s="1" customFormat="1" ht="42" customHeight="1" x14ac:dyDescent="0.3">
      <c r="A350" s="2">
        <v>345</v>
      </c>
      <c r="B350" s="10" t="str">
        <f>IFERROR(VLOOKUP(A350,Tabula!$A:$O,3,FALSE),"")</f>
        <v>Sociālā darba nodaļas Sociālās aprūpes un sociālās rehabilitācijas pakalpojumu novērtēšanas sektors</v>
      </c>
      <c r="C350" s="10" t="str">
        <f>IFERROR(VLOOKUP(A350,Tabula!$A:$O,4,FALSE),"")</f>
        <v xml:space="preserve">Vidrižu iela 1A </v>
      </c>
      <c r="D350" s="13">
        <f>IF(IFERROR(VLOOKUP($A350,Tabula!$A:$O,5,FALSE),"")=0,"",IFERROR(VLOOKUP($A350,Tabula!$A:$O,5,FALSE),""))</f>
        <v>107</v>
      </c>
      <c r="E350" s="10" t="str">
        <f>IFERROR(VLOOKUP(A350,Tabula!$A:$O,6,FALSE),"")</f>
        <v xml:space="preserve">  Sociālais aprūpētājs</v>
      </c>
      <c r="F350" s="14" t="str">
        <f>IF(IFERROR(VLOOKUP($A350,Tabula!$A:$O,7,FALSE),"")=0,"",IFERROR(VLOOKUP($A350,Tabula!$A:$O,7,FALSE),""))</f>
        <v>Sociālā pakalpojuma joma</v>
      </c>
      <c r="G350" s="10" t="str">
        <f>IFERROR(VLOOKUP(A350,Tabula!$A:$O,8,FALSE),"")</f>
        <v>Liepiņa Anžela</v>
      </c>
      <c r="H350" s="10" t="str">
        <f>IFERROR(VLOOKUP(A350,Tabula!$A:$O,9,FALSE),"")</f>
        <v>anzela.liepina@riga.lv</v>
      </c>
      <c r="I350" s="13" t="str">
        <f>IF(IFERROR(VLOOKUP($A350,Tabula!$A:$O,10,FALSE),"")=0,"",IFERROR(VLOOKUP($A350,Tabula!$A:$O,10,FALSE),""))</f>
        <v/>
      </c>
      <c r="J350" s="27" t="str">
        <f>IF(IFERROR(VLOOKUP($A350,Tabula!$A:$O,11,FALSE),"")=0,"",IFERROR(VLOOKUP($A350,Tabula!$A:$O,11,FALSE),""))</f>
        <v/>
      </c>
      <c r="K350" s="27" t="str">
        <f>IF(IFERROR(VLOOKUP($A350,Tabula!$A:$O,12,FALSE),"")=0,"",IFERROR(VLOOKUP($A350,Tabula!$A:$O,12,FALSE),""))</f>
        <v/>
      </c>
      <c r="L350" s="27" t="str">
        <f>IF(IFERROR(VLOOKUP($A350,Tabula!$A:$O,13,FALSE),"")=0,"",IFERROR(VLOOKUP($A350,Tabula!$A:$O,13,FALSE),""))</f>
        <v/>
      </c>
      <c r="M350" s="27" t="str">
        <f>IF(IFERROR(VLOOKUP($A350,Tabula!$A:$O,14,FALSE),"")=0,"",IFERROR(VLOOKUP($A350,Tabula!$A:$O,14,FALSE),""))</f>
        <v/>
      </c>
      <c r="N350" s="27" t="str">
        <f>IF(IFERROR(VLOOKUP($A350,Tabula!$A:$O,15,FALSE),"")=0,"",IFERROR(VLOOKUP($A350,Tabula!$A:$O,15,FALSE),""))</f>
        <v/>
      </c>
    </row>
    <row r="351" spans="1:14" s="1" customFormat="1" ht="42" customHeight="1" x14ac:dyDescent="0.3">
      <c r="A351" s="2">
        <v>346</v>
      </c>
      <c r="B351" s="10" t="str">
        <f>IFERROR(VLOOKUP(A351,Tabula!$A:$O,3,FALSE),"")</f>
        <v>Sociālā darba nodaļas Sociālās aprūpes un sociālās rehabilitācijas pakalpojumu novērtēšanas sektors</v>
      </c>
      <c r="C351" s="10" t="str">
        <f>IFERROR(VLOOKUP(A351,Tabula!$A:$O,4,FALSE),"")</f>
        <v xml:space="preserve">Vidrižu iela 1A </v>
      </c>
      <c r="D351" s="13">
        <f>IF(IFERROR(VLOOKUP($A351,Tabula!$A:$O,5,FALSE),"")=0,"",IFERROR(VLOOKUP($A351,Tabula!$A:$O,5,FALSE),""))</f>
        <v>107</v>
      </c>
      <c r="E351" s="10" t="str">
        <f>IFERROR(VLOOKUP(A351,Tabula!$A:$O,6,FALSE),"")</f>
        <v xml:space="preserve">  Sociālais aprūpētājs</v>
      </c>
      <c r="F351" s="14" t="str">
        <f>IF(IFERROR(VLOOKUP($A351,Tabula!$A:$O,7,FALSE),"")=0,"",IFERROR(VLOOKUP($A351,Tabula!$A:$O,7,FALSE),""))</f>
        <v>Sociālā pakalpojuma joma</v>
      </c>
      <c r="G351" s="10" t="str">
        <f>IFERROR(VLOOKUP(A351,Tabula!$A:$O,8,FALSE),"")</f>
        <v>Naumeca Svelana</v>
      </c>
      <c r="H351" s="10" t="str">
        <f>IFERROR(VLOOKUP(A351,Tabula!$A:$O,9,FALSE),"")</f>
        <v>svetlana.naumeca@riga.lv</v>
      </c>
      <c r="I351" s="13" t="str">
        <f>IF(IFERROR(VLOOKUP($A351,Tabula!$A:$O,10,FALSE),"")=0,"",IFERROR(VLOOKUP($A351,Tabula!$A:$O,10,FALSE),""))</f>
        <v/>
      </c>
      <c r="J351" s="27" t="str">
        <f>IF(IFERROR(VLOOKUP($A351,Tabula!$A:$O,11,FALSE),"")=0,"",IFERROR(VLOOKUP($A351,Tabula!$A:$O,11,FALSE),""))</f>
        <v/>
      </c>
      <c r="K351" s="27" t="str">
        <f>IF(IFERROR(VLOOKUP($A351,Tabula!$A:$O,12,FALSE),"")=0,"",IFERROR(VLOOKUP($A351,Tabula!$A:$O,12,FALSE),""))</f>
        <v/>
      </c>
      <c r="L351" s="27" t="str">
        <f>IF(IFERROR(VLOOKUP($A351,Tabula!$A:$O,13,FALSE),"")=0,"",IFERROR(VLOOKUP($A351,Tabula!$A:$O,13,FALSE),""))</f>
        <v/>
      </c>
      <c r="M351" s="27" t="str">
        <f>IF(IFERROR(VLOOKUP($A351,Tabula!$A:$O,14,FALSE),"")=0,"",IFERROR(VLOOKUP($A351,Tabula!$A:$O,14,FALSE),""))</f>
        <v/>
      </c>
      <c r="N351" s="27" t="str">
        <f>IF(IFERROR(VLOOKUP($A351,Tabula!$A:$O,15,FALSE),"")=0,"",IFERROR(VLOOKUP($A351,Tabula!$A:$O,15,FALSE),""))</f>
        <v/>
      </c>
    </row>
    <row r="352" spans="1:14" s="1" customFormat="1" ht="42" customHeight="1" x14ac:dyDescent="0.3">
      <c r="A352" s="2">
        <v>347</v>
      </c>
      <c r="B352" s="10" t="str">
        <f>IFERROR(VLOOKUP(A352,Tabula!$A:$O,3,FALSE),"")</f>
        <v>Sociālā darba nodaļas Sociālās aprūpes un sociālās rehabilitācijas pakalpojumu novērtēšanas sektors</v>
      </c>
      <c r="C352" s="10" t="str">
        <f>IFERROR(VLOOKUP(A352,Tabula!$A:$O,4,FALSE),"")</f>
        <v xml:space="preserve">Vidrižu iela 1A </v>
      </c>
      <c r="D352" s="13" t="str">
        <f>IF(IFERROR(VLOOKUP($A352,Tabula!$A:$O,5,FALSE),"")=0,"",IFERROR(VLOOKUP($A352,Tabula!$A:$O,5,FALSE),""))</f>
        <v/>
      </c>
      <c r="E352" s="10" t="str">
        <f>IFERROR(VLOOKUP(A352,Tabula!$A:$O,6,FALSE),"")</f>
        <v xml:space="preserve">  Sociālais aprūpētājs</v>
      </c>
      <c r="F352" s="14" t="str">
        <f>IF(IFERROR(VLOOKUP($A352,Tabula!$A:$O,7,FALSE),"")=0,"",IFERROR(VLOOKUP($A352,Tabula!$A:$O,7,FALSE),""))</f>
        <v>Sociālā pakalpojuma joma</v>
      </c>
      <c r="G352" s="10" t="str">
        <f>IFERROR(VLOOKUP(A352,Tabula!$A:$O,8,FALSE),"")</f>
        <v>Ozola Maija</v>
      </c>
      <c r="H352" s="10" t="str">
        <f>IFERROR(VLOOKUP(A352,Tabula!$A:$O,9,FALSE),"")</f>
        <v>maija,ozola@riga.lv</v>
      </c>
      <c r="I352" s="13" t="str">
        <f>IF(IFERROR(VLOOKUP($A352,Tabula!$A:$O,10,FALSE),"")=0,"",IFERROR(VLOOKUP($A352,Tabula!$A:$O,10,FALSE),""))</f>
        <v/>
      </c>
      <c r="J352" s="27" t="str">
        <f>IF(IFERROR(VLOOKUP($A352,Tabula!$A:$O,11,FALSE),"")=0,"",IFERROR(VLOOKUP($A352,Tabula!$A:$O,11,FALSE),""))</f>
        <v/>
      </c>
      <c r="K352" s="27" t="str">
        <f>IF(IFERROR(VLOOKUP($A352,Tabula!$A:$O,12,FALSE),"")=0,"",IFERROR(VLOOKUP($A352,Tabula!$A:$O,12,FALSE),""))</f>
        <v/>
      </c>
      <c r="L352" s="27" t="str">
        <f>IF(IFERROR(VLOOKUP($A352,Tabula!$A:$O,13,FALSE),"")=0,"",IFERROR(VLOOKUP($A352,Tabula!$A:$O,13,FALSE),""))</f>
        <v/>
      </c>
      <c r="M352" s="27" t="str">
        <f>IF(IFERROR(VLOOKUP($A352,Tabula!$A:$O,14,FALSE),"")=0,"",IFERROR(VLOOKUP($A352,Tabula!$A:$O,14,FALSE),""))</f>
        <v/>
      </c>
      <c r="N352" s="27" t="str">
        <f>IF(IFERROR(VLOOKUP($A352,Tabula!$A:$O,15,FALSE),"")=0,"",IFERROR(VLOOKUP($A352,Tabula!$A:$O,15,FALSE),""))</f>
        <v/>
      </c>
    </row>
    <row r="353" spans="1:14" s="1" customFormat="1" ht="42" customHeight="1" x14ac:dyDescent="0.3">
      <c r="A353" s="2">
        <v>348</v>
      </c>
      <c r="B353" s="10" t="str">
        <f>IFERROR(VLOOKUP(A353,Tabula!$A:$O,3,FALSE),"")</f>
        <v>Sociālā darba nodaļas Sociālās aprūpes un sociālās rehabilitācijas pakalpojumu novērtēšanas sektors</v>
      </c>
      <c r="C353" s="10" t="str">
        <f>IFERROR(VLOOKUP(A353,Tabula!$A:$O,4,FALSE),"")</f>
        <v xml:space="preserve">Vidrižu iela 1A </v>
      </c>
      <c r="D353" s="13" t="str">
        <f>IF(IFERROR(VLOOKUP($A353,Tabula!$A:$O,5,FALSE),"")=0,"",IFERROR(VLOOKUP($A353,Tabula!$A:$O,5,FALSE),""))</f>
        <v/>
      </c>
      <c r="E353" s="10" t="str">
        <f>IFERROR(VLOOKUP(A353,Tabula!$A:$O,6,FALSE),"")</f>
        <v xml:space="preserve">  Sociālais aprūpētājs</v>
      </c>
      <c r="F353" s="14" t="str">
        <f>IF(IFERROR(VLOOKUP($A353,Tabula!$A:$O,7,FALSE),"")=0,"",IFERROR(VLOOKUP($A353,Tabula!$A:$O,7,FALSE),""))</f>
        <v>Sociālā pakalpojuma joma</v>
      </c>
      <c r="G353" s="10" t="str">
        <f>IFERROR(VLOOKUP(A353,Tabula!$A:$O,8,FALSE),"")</f>
        <v>Rimša Ilona</v>
      </c>
      <c r="H353" s="10" t="str">
        <f>IFERROR(VLOOKUP(A353,Tabula!$A:$O,9,FALSE),"")</f>
        <v>Ilona.Rimsa@riga.lv</v>
      </c>
      <c r="I353" s="13" t="str">
        <f>IF(IFERROR(VLOOKUP($A353,Tabula!$A:$O,10,FALSE),"")=0,"",IFERROR(VLOOKUP($A353,Tabula!$A:$O,10,FALSE),""))</f>
        <v/>
      </c>
      <c r="J353" s="27" t="str">
        <f>IF(IFERROR(VLOOKUP($A353,Tabula!$A:$O,11,FALSE),"")=0,"",IFERROR(VLOOKUP($A353,Tabula!$A:$O,11,FALSE),""))</f>
        <v/>
      </c>
      <c r="K353" s="27" t="str">
        <f>IF(IFERROR(VLOOKUP($A353,Tabula!$A:$O,12,FALSE),"")=0,"",IFERROR(VLOOKUP($A353,Tabula!$A:$O,12,FALSE),""))</f>
        <v/>
      </c>
      <c r="L353" s="27" t="str">
        <f>IF(IFERROR(VLOOKUP($A353,Tabula!$A:$O,13,FALSE),"")=0,"",IFERROR(VLOOKUP($A353,Tabula!$A:$O,13,FALSE),""))</f>
        <v/>
      </c>
      <c r="M353" s="27" t="str">
        <f>IF(IFERROR(VLOOKUP($A353,Tabula!$A:$O,14,FALSE),"")=0,"",IFERROR(VLOOKUP($A353,Tabula!$A:$O,14,FALSE),""))</f>
        <v/>
      </c>
      <c r="N353" s="27" t="str">
        <f>IF(IFERROR(VLOOKUP($A353,Tabula!$A:$O,15,FALSE),"")=0,"",IFERROR(VLOOKUP($A353,Tabula!$A:$O,15,FALSE),""))</f>
        <v/>
      </c>
    </row>
    <row r="354" spans="1:14" s="1" customFormat="1" ht="42" customHeight="1" x14ac:dyDescent="0.3">
      <c r="A354" s="2">
        <v>349</v>
      </c>
      <c r="B354" s="10" t="str">
        <f>IFERROR(VLOOKUP(A354,Tabula!$A:$O,3,FALSE),"")</f>
        <v>Sociālā darba nodaļas Sociālās aprūpes un sociālās rehabilitācijas pakalpojumu novērtēšanas sektors</v>
      </c>
      <c r="C354" s="10" t="str">
        <f>IFERROR(VLOOKUP(A354,Tabula!$A:$O,4,FALSE),"")</f>
        <v xml:space="preserve">Vidrižu iela 1A </v>
      </c>
      <c r="D354" s="13">
        <f>IF(IFERROR(VLOOKUP($A354,Tabula!$A:$O,5,FALSE),"")=0,"",IFERROR(VLOOKUP($A354,Tabula!$A:$O,5,FALSE),""))</f>
        <v>107</v>
      </c>
      <c r="E354" s="10" t="str">
        <f>IFERROR(VLOOKUP(A354,Tabula!$A:$O,6,FALSE),"")</f>
        <v xml:space="preserve">  Sociālais aprūpētājs</v>
      </c>
      <c r="F354" s="14" t="str">
        <f>IF(IFERROR(VLOOKUP($A354,Tabula!$A:$O,7,FALSE),"")=0,"",IFERROR(VLOOKUP($A354,Tabula!$A:$O,7,FALSE),""))</f>
        <v>Sociālā pakalpojuma joma</v>
      </c>
      <c r="G354" s="10" t="str">
        <f>IFERROR(VLOOKUP(A354,Tabula!$A:$O,8,FALSE),"")</f>
        <v>Šanhazarova Marija</v>
      </c>
      <c r="H354" s="10" t="str">
        <f>IFERROR(VLOOKUP(A354,Tabula!$A:$O,9,FALSE),"")</f>
        <v>marija.sanhazarova@riga.lv</v>
      </c>
      <c r="I354" s="13" t="str">
        <f>IF(IFERROR(VLOOKUP($A354,Tabula!$A:$O,10,FALSE),"")=0,"",IFERROR(VLOOKUP($A354,Tabula!$A:$O,10,FALSE),""))</f>
        <v/>
      </c>
      <c r="J354" s="27" t="str">
        <f>IF(IFERROR(VLOOKUP($A354,Tabula!$A:$O,11,FALSE),"")=0,"",IFERROR(VLOOKUP($A354,Tabula!$A:$O,11,FALSE),""))</f>
        <v/>
      </c>
      <c r="K354" s="27" t="str">
        <f>IF(IFERROR(VLOOKUP($A354,Tabula!$A:$O,12,FALSE),"")=0,"",IFERROR(VLOOKUP($A354,Tabula!$A:$O,12,FALSE),""))</f>
        <v/>
      </c>
      <c r="L354" s="27" t="str">
        <f>IF(IFERROR(VLOOKUP($A354,Tabula!$A:$O,13,FALSE),"")=0,"",IFERROR(VLOOKUP($A354,Tabula!$A:$O,13,FALSE),""))</f>
        <v/>
      </c>
      <c r="M354" s="27" t="str">
        <f>IF(IFERROR(VLOOKUP($A354,Tabula!$A:$O,14,FALSE),"")=0,"",IFERROR(VLOOKUP($A354,Tabula!$A:$O,14,FALSE),""))</f>
        <v/>
      </c>
      <c r="N354" s="27" t="str">
        <f>IF(IFERROR(VLOOKUP($A354,Tabula!$A:$O,15,FALSE),"")=0,"",IFERROR(VLOOKUP($A354,Tabula!$A:$O,15,FALSE),""))</f>
        <v/>
      </c>
    </row>
    <row r="355" spans="1:14" s="1" customFormat="1" ht="42" customHeight="1" x14ac:dyDescent="0.3">
      <c r="A355" s="2">
        <v>350</v>
      </c>
      <c r="B355" s="10" t="str">
        <f>IFERROR(VLOOKUP(A355,Tabula!$A:$O,3,FALSE),"")</f>
        <v>Sociālā darba nodaļas Sociālās aprūpes un sociālās rehabilitācijas pakalpojumu novērtēšanas sektors</v>
      </c>
      <c r="C355" s="10" t="str">
        <f>IFERROR(VLOOKUP(A355,Tabula!$A:$O,4,FALSE),"")</f>
        <v xml:space="preserve">Vidrižu iela 1A </v>
      </c>
      <c r="D355" s="13" t="str">
        <f>IF(IFERROR(VLOOKUP($A355,Tabula!$A:$O,5,FALSE),"")=0,"",IFERROR(VLOOKUP($A355,Tabula!$A:$O,5,FALSE),""))</f>
        <v/>
      </c>
      <c r="E355" s="10" t="str">
        <f>IFERROR(VLOOKUP(A355,Tabula!$A:$O,6,FALSE),"")</f>
        <v xml:space="preserve">  Sociālais aprūpētājs</v>
      </c>
      <c r="F355" s="14" t="str">
        <f>IF(IFERROR(VLOOKUP($A355,Tabula!$A:$O,7,FALSE),"")=0,"",IFERROR(VLOOKUP($A355,Tabula!$A:$O,7,FALSE),""))</f>
        <v>Sociālā pakalpojuma joma</v>
      </c>
      <c r="G355" s="10">
        <f>IFERROR(VLOOKUP(A355,Tabula!$A:$O,8,FALSE),"")</f>
        <v>0</v>
      </c>
      <c r="H355" s="10">
        <f>IFERROR(VLOOKUP(A355,Tabula!$A:$O,9,FALSE),"")</f>
        <v>0</v>
      </c>
      <c r="I355" s="13" t="str">
        <f>IF(IFERROR(VLOOKUP($A355,Tabula!$A:$O,10,FALSE),"")=0,"",IFERROR(VLOOKUP($A355,Tabula!$A:$O,10,FALSE),""))</f>
        <v/>
      </c>
      <c r="J355" s="27" t="str">
        <f>IF(IFERROR(VLOOKUP($A355,Tabula!$A:$O,11,FALSE),"")=0,"",IFERROR(VLOOKUP($A355,Tabula!$A:$O,11,FALSE),""))</f>
        <v/>
      </c>
      <c r="K355" s="27" t="str">
        <f>IF(IFERROR(VLOOKUP($A355,Tabula!$A:$O,12,FALSE),"")=0,"",IFERROR(VLOOKUP($A355,Tabula!$A:$O,12,FALSE),""))</f>
        <v/>
      </c>
      <c r="L355" s="27" t="str">
        <f>IF(IFERROR(VLOOKUP($A355,Tabula!$A:$O,13,FALSE),"")=0,"",IFERROR(VLOOKUP($A355,Tabula!$A:$O,13,FALSE),""))</f>
        <v/>
      </c>
      <c r="M355" s="27" t="str">
        <f>IF(IFERROR(VLOOKUP($A355,Tabula!$A:$O,14,FALSE),"")=0,"",IFERROR(VLOOKUP($A355,Tabula!$A:$O,14,FALSE),""))</f>
        <v/>
      </c>
      <c r="N355" s="27" t="str">
        <f>IF(IFERROR(VLOOKUP($A355,Tabula!$A:$O,15,FALSE),"")=0,"",IFERROR(VLOOKUP($A355,Tabula!$A:$O,15,FALSE),""))</f>
        <v/>
      </c>
    </row>
    <row r="356" spans="1:14" s="1" customFormat="1" ht="42" customHeight="1" x14ac:dyDescent="0.3">
      <c r="A356" s="2">
        <v>351</v>
      </c>
      <c r="B356" s="10" t="str">
        <f>IFERROR(VLOOKUP(A356,Tabula!$A:$O,3,FALSE),"")</f>
        <v>Sociālās palīdzības nodaļa</v>
      </c>
      <c r="C356" s="10" t="str">
        <f>IFERROR(VLOOKUP(A356,Tabula!$A:$O,4,FALSE),"")</f>
        <v xml:space="preserve">Baznīcas iela 19/23 </v>
      </c>
      <c r="D356" s="13">
        <f>IF(IFERROR(VLOOKUP($A356,Tabula!$A:$O,5,FALSE),"")=0,"",IFERROR(VLOOKUP($A356,Tabula!$A:$O,5,FALSE),""))</f>
        <v>118</v>
      </c>
      <c r="E356" s="10" t="str">
        <f>IFERROR(VLOOKUP(A356,Tabula!$A:$O,6,FALSE),"")</f>
        <v>Nodaļas vadītājs</v>
      </c>
      <c r="F356" s="14" t="str">
        <f>IF(IFERROR(VLOOKUP($A356,Tabula!$A:$O,7,FALSE),"")=0,"",IFERROR(VLOOKUP($A356,Tabula!$A:$O,7,FALSE),""))</f>
        <v/>
      </c>
      <c r="G356" s="10" t="str">
        <f>IFERROR(VLOOKUP(A356,Tabula!$A:$O,8,FALSE),"")</f>
        <v>Zilgalve Iveta</v>
      </c>
      <c r="H356" s="10" t="str">
        <f>IFERROR(VLOOKUP(A356,Tabula!$A:$O,9,FALSE),"")</f>
        <v>Iveta.Zilgalve@riga.lv</v>
      </c>
      <c r="I356" s="13">
        <f>IF(IFERROR(VLOOKUP($A356,Tabula!$A:$O,10,FALSE),"")=0,"",IFERROR(VLOOKUP($A356,Tabula!$A:$O,10,FALSE),""))</f>
        <v>67181861</v>
      </c>
      <c r="J356" s="27" t="str">
        <f>IF(IFERROR(VLOOKUP($A356,Tabula!$A:$O,11,FALSE),"")=0,"",IFERROR(VLOOKUP($A356,Tabula!$A:$O,11,FALSE),""))</f>
        <v/>
      </c>
      <c r="K356" s="27" t="str">
        <f>IF(IFERROR(VLOOKUP($A356,Tabula!$A:$O,12,FALSE),"")=0,"",IFERROR(VLOOKUP($A356,Tabula!$A:$O,12,FALSE),""))</f>
        <v/>
      </c>
      <c r="L356" s="27" t="str">
        <f>IF(IFERROR(VLOOKUP($A356,Tabula!$A:$O,13,FALSE),"")=0,"",IFERROR(VLOOKUP($A356,Tabula!$A:$O,13,FALSE),""))</f>
        <v/>
      </c>
      <c r="M356" s="27" t="str">
        <f>IF(IFERROR(VLOOKUP($A356,Tabula!$A:$O,14,FALSE),"")=0,"",IFERROR(VLOOKUP($A356,Tabula!$A:$O,14,FALSE),""))</f>
        <v/>
      </c>
      <c r="N356" s="27" t="str">
        <f>IF(IFERROR(VLOOKUP($A356,Tabula!$A:$O,15,FALSE),"")=0,"",IFERROR(VLOOKUP($A356,Tabula!$A:$O,15,FALSE),""))</f>
        <v/>
      </c>
    </row>
    <row r="357" spans="1:14" s="1" customFormat="1" ht="42" customHeight="1" x14ac:dyDescent="0.3">
      <c r="A357" s="2">
        <v>352</v>
      </c>
      <c r="B357" s="10" t="str">
        <f>IFERROR(VLOOKUP(A357,Tabula!$A:$O,3,FALSE),"")</f>
        <v>Sociālās palīdzības nodaļa</v>
      </c>
      <c r="C357" s="10" t="str">
        <f>IFERROR(VLOOKUP(A357,Tabula!$A:$O,4,FALSE),"")</f>
        <v xml:space="preserve">Baznīcas iela 19/23 </v>
      </c>
      <c r="D357" s="13">
        <f>IF(IFERROR(VLOOKUP($A357,Tabula!$A:$O,5,FALSE),"")=0,"",IFERROR(VLOOKUP($A357,Tabula!$A:$O,5,FALSE),""))</f>
        <v>119</v>
      </c>
      <c r="E357" s="10" t="str">
        <f>IFERROR(VLOOKUP(A357,Tabula!$A:$O,6,FALSE),"")</f>
        <v>Nodaļas vadītāja vietniece</v>
      </c>
      <c r="F357" s="14" t="str">
        <f>IF(IFERROR(VLOOKUP($A357,Tabula!$A:$O,7,FALSE),"")=0,"",IFERROR(VLOOKUP($A357,Tabula!$A:$O,7,FALSE),""))</f>
        <v/>
      </c>
      <c r="G357" s="10" t="str">
        <f>IFERROR(VLOOKUP(A357,Tabula!$A:$O,8,FALSE),"")</f>
        <v>Brūvere Velga</v>
      </c>
      <c r="H357" s="10" t="str">
        <f>IFERROR(VLOOKUP(A357,Tabula!$A:$O,9,FALSE),"")</f>
        <v>Velga.Bruvere@riga.lv</v>
      </c>
      <c r="I357" s="13">
        <f>IF(IFERROR(VLOOKUP($A357,Tabula!$A:$O,10,FALSE),"")=0,"",IFERROR(VLOOKUP($A357,Tabula!$A:$O,10,FALSE),""))</f>
        <v>67181855</v>
      </c>
      <c r="J357" s="27" t="str">
        <f>IF(IFERROR(VLOOKUP($A357,Tabula!$A:$O,11,FALSE),"")=0,"",IFERROR(VLOOKUP($A357,Tabula!$A:$O,11,FALSE),""))</f>
        <v/>
      </c>
      <c r="K357" s="27" t="str">
        <f>IF(IFERROR(VLOOKUP($A357,Tabula!$A:$O,12,FALSE),"")=0,"",IFERROR(VLOOKUP($A357,Tabula!$A:$O,12,FALSE),""))</f>
        <v/>
      </c>
      <c r="L357" s="27" t="str">
        <f>IF(IFERROR(VLOOKUP($A357,Tabula!$A:$O,13,FALSE),"")=0,"",IFERROR(VLOOKUP($A357,Tabula!$A:$O,13,FALSE),""))</f>
        <v/>
      </c>
      <c r="M357" s="27" t="str">
        <f>IF(IFERROR(VLOOKUP($A357,Tabula!$A:$O,14,FALSE),"")=0,"",IFERROR(VLOOKUP($A357,Tabula!$A:$O,14,FALSE),""))</f>
        <v/>
      </c>
      <c r="N357" s="27" t="str">
        <f>IF(IFERROR(VLOOKUP($A357,Tabula!$A:$O,15,FALSE),"")=0,"",IFERROR(VLOOKUP($A357,Tabula!$A:$O,15,FALSE),""))</f>
        <v/>
      </c>
    </row>
    <row r="358" spans="1:14" s="1" customFormat="1" ht="42" customHeight="1" x14ac:dyDescent="0.3">
      <c r="A358" s="2">
        <v>353</v>
      </c>
      <c r="B358" s="10" t="str">
        <f>IFERROR(VLOOKUP(A358,Tabula!$A:$O,3,FALSE),"")</f>
        <v>Sociālās palīdzības nodaļa</v>
      </c>
      <c r="C358" s="10" t="str">
        <f>IFERROR(VLOOKUP(A358,Tabula!$A:$O,4,FALSE),"")</f>
        <v xml:space="preserve">Baznīcas iela 19/23 </v>
      </c>
      <c r="D358" s="13">
        <f>IF(IFERROR(VLOOKUP($A358,Tabula!$A:$O,5,FALSE),"")=0,"",IFERROR(VLOOKUP($A358,Tabula!$A:$O,5,FALSE),""))</f>
        <v>119</v>
      </c>
      <c r="E358" s="10" t="str">
        <f>IFERROR(VLOOKUP(A358,Tabula!$A:$O,6,FALSE),"")</f>
        <v xml:space="preserve"> Vecākais sociālais darbinieks</v>
      </c>
      <c r="F358" s="14" t="str">
        <f>IF(IFERROR(VLOOKUP($A358,Tabula!$A:$O,7,FALSE),"")=0,"",IFERROR(VLOOKUP($A358,Tabula!$A:$O,7,FALSE),""))</f>
        <v/>
      </c>
      <c r="G358" s="10" t="str">
        <f>IFERROR(VLOOKUP(A358,Tabula!$A:$O,8,FALSE),"")</f>
        <v>Gedvila Sigita</v>
      </c>
      <c r="H358" s="10" t="str">
        <f>IFERROR(VLOOKUP(A358,Tabula!$A:$O,9,FALSE),"")</f>
        <v>sigita.gedvila@riga.lv</v>
      </c>
      <c r="I358" s="13">
        <f>IF(IFERROR(VLOOKUP($A358,Tabula!$A:$O,10,FALSE),"")=0,"",IFERROR(VLOOKUP($A358,Tabula!$A:$O,10,FALSE),""))</f>
        <v>67012352</v>
      </c>
      <c r="J358" s="27" t="str">
        <f>IF(IFERROR(VLOOKUP($A358,Tabula!$A:$O,11,FALSE),"")=0,"",IFERROR(VLOOKUP($A358,Tabula!$A:$O,11,FALSE),""))</f>
        <v/>
      </c>
      <c r="K358" s="27" t="str">
        <f>IF(IFERROR(VLOOKUP($A358,Tabula!$A:$O,12,FALSE),"")=0,"",IFERROR(VLOOKUP($A358,Tabula!$A:$O,12,FALSE),""))</f>
        <v/>
      </c>
      <c r="L358" s="27" t="str">
        <f>IF(IFERROR(VLOOKUP($A358,Tabula!$A:$O,13,FALSE),"")=0,"",IFERROR(VLOOKUP($A358,Tabula!$A:$O,13,FALSE),""))</f>
        <v/>
      </c>
      <c r="M358" s="27" t="str">
        <f>IF(IFERROR(VLOOKUP($A358,Tabula!$A:$O,14,FALSE),"")=0,"",IFERROR(VLOOKUP($A358,Tabula!$A:$O,14,FALSE),""))</f>
        <v/>
      </c>
      <c r="N358" s="27" t="str">
        <f>IF(IFERROR(VLOOKUP($A358,Tabula!$A:$O,15,FALSE),"")=0,"",IFERROR(VLOOKUP($A358,Tabula!$A:$O,15,FALSE),""))</f>
        <v/>
      </c>
    </row>
    <row r="359" spans="1:14" s="1" customFormat="1" ht="42" customHeight="1" x14ac:dyDescent="0.3">
      <c r="A359" s="2">
        <v>354</v>
      </c>
      <c r="B359" s="10" t="str">
        <f>IFERROR(VLOOKUP(A359,Tabula!$A:$O,3,FALSE),"")</f>
        <v>Sociālās palīdzības nodaļa</v>
      </c>
      <c r="C359" s="10" t="str">
        <f>IFERROR(VLOOKUP(A359,Tabula!$A:$O,4,FALSE),"")</f>
        <v xml:space="preserve">Baznīcas iela 19/23 </v>
      </c>
      <c r="D359" s="13">
        <f>IF(IFERROR(VLOOKUP($A359,Tabula!$A:$O,5,FALSE),"")=0,"",IFERROR(VLOOKUP($A359,Tabula!$A:$O,5,FALSE),""))</f>
        <v>119</v>
      </c>
      <c r="E359" s="10" t="str">
        <f>IFERROR(VLOOKUP(A359,Tabula!$A:$O,6,FALSE),"")</f>
        <v xml:space="preserve"> Vecākais sociālais darbinieks</v>
      </c>
      <c r="F359" s="14" t="str">
        <f>IF(IFERROR(VLOOKUP($A359,Tabula!$A:$O,7,FALSE),"")=0,"",IFERROR(VLOOKUP($A359,Tabula!$A:$O,7,FALSE),""))</f>
        <v/>
      </c>
      <c r="G359" s="10" t="str">
        <f>IFERROR(VLOOKUP(A359,Tabula!$A:$O,8,FALSE),"")</f>
        <v>Rudze Inga</v>
      </c>
      <c r="H359" s="10" t="str">
        <f>IFERROR(VLOOKUP(A359,Tabula!$A:$O,9,FALSE),"")</f>
        <v>Inga.Rudze@riga.lv</v>
      </c>
      <c r="I359" s="13">
        <f>IF(IFERROR(VLOOKUP($A359,Tabula!$A:$O,10,FALSE),"")=0,"",IFERROR(VLOOKUP($A359,Tabula!$A:$O,10,FALSE),""))</f>
        <v>67181146</v>
      </c>
      <c r="J359" s="27" t="str">
        <f>IF(IFERROR(VLOOKUP($A359,Tabula!$A:$O,11,FALSE),"")=0,"",IFERROR(VLOOKUP($A359,Tabula!$A:$O,11,FALSE),""))</f>
        <v/>
      </c>
      <c r="K359" s="27" t="str">
        <f>IF(IFERROR(VLOOKUP($A359,Tabula!$A:$O,12,FALSE),"")=0,"",IFERROR(VLOOKUP($A359,Tabula!$A:$O,12,FALSE),""))</f>
        <v/>
      </c>
      <c r="L359" s="27" t="str">
        <f>IF(IFERROR(VLOOKUP($A359,Tabula!$A:$O,13,FALSE),"")=0,"",IFERROR(VLOOKUP($A359,Tabula!$A:$O,13,FALSE),""))</f>
        <v/>
      </c>
      <c r="M359" s="27" t="str">
        <f>IF(IFERROR(VLOOKUP($A359,Tabula!$A:$O,14,FALSE),"")=0,"",IFERROR(VLOOKUP($A359,Tabula!$A:$O,14,FALSE),""))</f>
        <v/>
      </c>
      <c r="N359" s="27" t="str">
        <f>IF(IFERROR(VLOOKUP($A359,Tabula!$A:$O,15,FALSE),"")=0,"",IFERROR(VLOOKUP($A359,Tabula!$A:$O,15,FALSE),""))</f>
        <v/>
      </c>
    </row>
    <row r="360" spans="1:14" s="1" customFormat="1" ht="42" customHeight="1" x14ac:dyDescent="0.3">
      <c r="A360" s="2">
        <v>355</v>
      </c>
      <c r="B360" s="10" t="str">
        <f>IFERROR(VLOOKUP(A360,Tabula!$A:$O,3,FALSE),"")</f>
        <v>Sociālās palīdzības nodaļa</v>
      </c>
      <c r="C360" s="10" t="str">
        <f>IFERROR(VLOOKUP(A360,Tabula!$A:$O,4,FALSE),"")</f>
        <v xml:space="preserve">Baznīcas iela 19/23 </v>
      </c>
      <c r="D360" s="13">
        <f>IF(IFERROR(VLOOKUP($A360,Tabula!$A:$O,5,FALSE),"")=0,"",IFERROR(VLOOKUP($A360,Tabula!$A:$O,5,FALSE),""))</f>
        <v>119</v>
      </c>
      <c r="E360" s="10" t="str">
        <f>IFERROR(VLOOKUP(A360,Tabula!$A:$O,6,FALSE),"")</f>
        <v xml:space="preserve"> Vecākais sociālais darbinieks</v>
      </c>
      <c r="F360" s="14" t="str">
        <f>IF(IFERROR(VLOOKUP($A360,Tabula!$A:$O,7,FALSE),"")=0,"",IFERROR(VLOOKUP($A360,Tabula!$A:$O,7,FALSE),""))</f>
        <v/>
      </c>
      <c r="G360" s="10" t="str">
        <f>IFERROR(VLOOKUP(A360,Tabula!$A:$O,8,FALSE),"")</f>
        <v>Spila Sintija</v>
      </c>
      <c r="H360" s="10" t="str">
        <f>IFERROR(VLOOKUP(A360,Tabula!$A:$O,9,FALSE),"")</f>
        <v>Sintija.Spila@riga.lv</v>
      </c>
      <c r="I360" s="13">
        <f>IF(IFERROR(VLOOKUP($A360,Tabula!$A:$O,10,FALSE),"")=0,"",IFERROR(VLOOKUP($A360,Tabula!$A:$O,10,FALSE),""))</f>
        <v>67181886</v>
      </c>
      <c r="J360" s="27" t="str">
        <f>IF(IFERROR(VLOOKUP($A360,Tabula!$A:$O,11,FALSE),"")=0,"",IFERROR(VLOOKUP($A360,Tabula!$A:$O,11,FALSE),""))</f>
        <v/>
      </c>
      <c r="K360" s="27" t="str">
        <f>IF(IFERROR(VLOOKUP($A360,Tabula!$A:$O,12,FALSE),"")=0,"",IFERROR(VLOOKUP($A360,Tabula!$A:$O,12,FALSE),""))</f>
        <v/>
      </c>
      <c r="L360" s="27" t="str">
        <f>IF(IFERROR(VLOOKUP($A360,Tabula!$A:$O,13,FALSE),"")=0,"",IFERROR(VLOOKUP($A360,Tabula!$A:$O,13,FALSE),""))</f>
        <v/>
      </c>
      <c r="M360" s="27" t="str">
        <f>IF(IFERROR(VLOOKUP($A360,Tabula!$A:$O,14,FALSE),"")=0,"",IFERROR(VLOOKUP($A360,Tabula!$A:$O,14,FALSE),""))</f>
        <v/>
      </c>
      <c r="N360" s="27" t="str">
        <f>IF(IFERROR(VLOOKUP($A360,Tabula!$A:$O,15,FALSE),"")=0,"",IFERROR(VLOOKUP($A360,Tabula!$A:$O,15,FALSE),""))</f>
        <v/>
      </c>
    </row>
    <row r="361" spans="1:14" s="1" customFormat="1" ht="42" customHeight="1" x14ac:dyDescent="0.3">
      <c r="A361" s="2">
        <v>356</v>
      </c>
      <c r="B361" s="10" t="str">
        <f>IFERROR(VLOOKUP(A361,Tabula!$A:$O,3,FALSE),"")</f>
        <v>Sociālās palīdzības nodaļa</v>
      </c>
      <c r="C361" s="10" t="str">
        <f>IFERROR(VLOOKUP(A361,Tabula!$A:$O,4,FALSE),"")</f>
        <v xml:space="preserve">Baznīcas iela 19/23 </v>
      </c>
      <c r="D361" s="13">
        <f>IF(IFERROR(VLOOKUP($A361,Tabula!$A:$O,5,FALSE),"")=0,"",IFERROR(VLOOKUP($A361,Tabula!$A:$O,5,FALSE),""))</f>
        <v>119</v>
      </c>
      <c r="E361" s="10" t="str">
        <f>IFERROR(VLOOKUP(A361,Tabula!$A:$O,6,FALSE),"")</f>
        <v xml:space="preserve"> Vecākais sociālais darbinieks</v>
      </c>
      <c r="F361" s="14" t="str">
        <f>IF(IFERROR(VLOOKUP($A361,Tabula!$A:$O,7,FALSE),"")=0,"",IFERROR(VLOOKUP($A361,Tabula!$A:$O,7,FALSE),""))</f>
        <v/>
      </c>
      <c r="G361" s="10" t="str">
        <f>IFERROR(VLOOKUP(A361,Tabula!$A:$O,8,FALSE),"")</f>
        <v>Vičule Evita</v>
      </c>
      <c r="H361" s="10" t="str">
        <f>IFERROR(VLOOKUP(A361,Tabula!$A:$O,9,FALSE),"")</f>
        <v>evita.vicule@riga.lv</v>
      </c>
      <c r="I361" s="13">
        <f>IF(IFERROR(VLOOKUP($A361,Tabula!$A:$O,10,FALSE),"")=0,"",IFERROR(VLOOKUP($A361,Tabula!$A:$O,10,FALSE),""))</f>
        <v>67012352</v>
      </c>
      <c r="J361" s="27" t="str">
        <f>IF(IFERROR(VLOOKUP($A361,Tabula!$A:$O,11,FALSE),"")=0,"",IFERROR(VLOOKUP($A361,Tabula!$A:$O,11,FALSE),""))</f>
        <v/>
      </c>
      <c r="K361" s="27" t="str">
        <f>IF(IFERROR(VLOOKUP($A361,Tabula!$A:$O,12,FALSE),"")=0,"",IFERROR(VLOOKUP($A361,Tabula!$A:$O,12,FALSE),""))</f>
        <v/>
      </c>
      <c r="L361" s="27" t="str">
        <f>IF(IFERROR(VLOOKUP($A361,Tabula!$A:$O,13,FALSE),"")=0,"",IFERROR(VLOOKUP($A361,Tabula!$A:$O,13,FALSE),""))</f>
        <v/>
      </c>
      <c r="M361" s="27" t="str">
        <f>IF(IFERROR(VLOOKUP($A361,Tabula!$A:$O,14,FALSE),"")=0,"",IFERROR(VLOOKUP($A361,Tabula!$A:$O,14,FALSE),""))</f>
        <v/>
      </c>
      <c r="N361" s="27" t="str">
        <f>IF(IFERROR(VLOOKUP($A361,Tabula!$A:$O,15,FALSE),"")=0,"",IFERROR(VLOOKUP($A361,Tabula!$A:$O,15,FALSE),""))</f>
        <v/>
      </c>
    </row>
    <row r="362" spans="1:14" s="1" customFormat="1" ht="42" customHeight="1" x14ac:dyDescent="0.3">
      <c r="A362" s="2">
        <v>357</v>
      </c>
      <c r="B362" s="10" t="str">
        <f>IFERROR(VLOOKUP(A362,Tabula!$A:$O,3,FALSE),"")</f>
        <v>Sociālās palīdzības nodaļa</v>
      </c>
      <c r="C362" s="10" t="str">
        <f>IFERROR(VLOOKUP(A362,Tabula!$A:$O,4,FALSE),"")</f>
        <v xml:space="preserve">Baznīcas iela 19/23 </v>
      </c>
      <c r="D362" s="13">
        <f>IF(IFERROR(VLOOKUP($A362,Tabula!$A:$O,5,FALSE),"")=0,"",IFERROR(VLOOKUP($A362,Tabula!$A:$O,5,FALSE),""))</f>
        <v>110</v>
      </c>
      <c r="E362" s="10" t="str">
        <f>IFERROR(VLOOKUP(A362,Tabula!$A:$O,6,FALSE),"")</f>
        <v xml:space="preserve"> Sociālais darbinieks</v>
      </c>
      <c r="F362" s="14" t="str">
        <f>IF(IFERROR(VLOOKUP($A362,Tabula!$A:$O,7,FALSE),"")=0,"",IFERROR(VLOOKUP($A362,Tabula!$A:$O,7,FALSE),""))</f>
        <v>Aizbildņiem, audžuģimenēm un pirmsadopcijas aprūpē esošajiem bērniem</v>
      </c>
      <c r="G362" s="10" t="str">
        <f>IFERROR(VLOOKUP(A362,Tabula!$A:$O,8,FALSE),"")</f>
        <v>Bogatjko Anita</v>
      </c>
      <c r="H362" s="10" t="str">
        <f>IFERROR(VLOOKUP(A362,Tabula!$A:$O,9,FALSE),"")</f>
        <v>Anita.Bogatjko@riga.lv</v>
      </c>
      <c r="I362" s="13">
        <f>IF(IFERROR(VLOOKUP($A362,Tabula!$A:$O,10,FALSE),"")=0,"",IFERROR(VLOOKUP($A362,Tabula!$A:$O,10,FALSE),""))</f>
        <v>67105044</v>
      </c>
      <c r="J362" s="27" t="str">
        <f>IF(IFERROR(VLOOKUP($A362,Tabula!$A:$O,11,FALSE),"")=0,"",IFERROR(VLOOKUP($A362,Tabula!$A:$O,11,FALSE),""))</f>
        <v/>
      </c>
      <c r="K362" s="27" t="str">
        <f>IF(IFERROR(VLOOKUP($A362,Tabula!$A:$O,12,FALSE),"")=0,"",IFERROR(VLOOKUP($A362,Tabula!$A:$O,12,FALSE),""))</f>
        <v>9.30-12.30
13.00-15.00 (iepr. pier.)</v>
      </c>
      <c r="L362" s="27" t="str">
        <f>IF(IFERROR(VLOOKUP($A362,Tabula!$A:$O,13,FALSE),"")=0,"",IFERROR(VLOOKUP($A362,Tabula!$A:$O,13,FALSE),""))</f>
        <v/>
      </c>
      <c r="M362" s="27" t="str">
        <f>IF(IFERROR(VLOOKUP($A362,Tabula!$A:$O,14,FALSE),"")=0,"",IFERROR(VLOOKUP($A362,Tabula!$A:$O,14,FALSE),""))</f>
        <v>9.00-12.30
13.00-16.00 (iepr.pier.)</v>
      </c>
      <c r="N362" s="27" t="str">
        <f>IF(IFERROR(VLOOKUP($A362,Tabula!$A:$O,15,FALSE),"")=0,"",IFERROR(VLOOKUP($A362,Tabula!$A:$O,15,FALSE),""))</f>
        <v/>
      </c>
    </row>
    <row r="363" spans="1:14" s="1" customFormat="1" ht="42" customHeight="1" x14ac:dyDescent="0.3">
      <c r="A363" s="2">
        <v>358</v>
      </c>
      <c r="B363" s="10" t="str">
        <f>IFERROR(VLOOKUP(A363,Tabula!$A:$O,3,FALSE),"")</f>
        <v>Sociālās palīdzības nodaļa</v>
      </c>
      <c r="C363" s="10" t="str">
        <f>IFERROR(VLOOKUP(A363,Tabula!$A:$O,4,FALSE),"")</f>
        <v xml:space="preserve">Baznīcas iela 19/23 </v>
      </c>
      <c r="D363" s="13">
        <f>IF(IFERROR(VLOOKUP($A363,Tabula!$A:$O,5,FALSE),"")=0,"",IFERROR(VLOOKUP($A363,Tabula!$A:$O,5,FALSE),""))</f>
        <v>110</v>
      </c>
      <c r="E363" s="10" t="str">
        <f>IFERROR(VLOOKUP(A363,Tabula!$A:$O,6,FALSE),"")</f>
        <v xml:space="preserve"> Sociālais darbinieks</v>
      </c>
      <c r="F363" s="14" t="str">
        <f>IF(IFERROR(VLOOKUP($A363,Tabula!$A:$O,7,FALSE),"")=0,"",IFERROR(VLOOKUP($A363,Tabula!$A:$O,7,FALSE),""))</f>
        <v>Jaundzimušo aprūpei un aizgādņiem</v>
      </c>
      <c r="G363" s="10" t="str">
        <f>IFERROR(VLOOKUP(A363,Tabula!$A:$O,8,FALSE),"")</f>
        <v>Latve Iveta</v>
      </c>
      <c r="H363" s="10" t="str">
        <f>IFERROR(VLOOKUP(A363,Tabula!$A:$O,9,FALSE),"")</f>
        <v>Iveta.Latve@riga.lv</v>
      </c>
      <c r="I363" s="13">
        <f>IF(IFERROR(VLOOKUP($A363,Tabula!$A:$O,10,FALSE),"")=0,"",IFERROR(VLOOKUP($A363,Tabula!$A:$O,10,FALSE),""))</f>
        <v>67105045</v>
      </c>
      <c r="J363" s="27" t="str">
        <f>IF(IFERROR(VLOOKUP($A363,Tabula!$A:$O,11,FALSE),"")=0,"",IFERROR(VLOOKUP($A363,Tabula!$A:$O,11,FALSE),""))</f>
        <v/>
      </c>
      <c r="K363" s="27" t="str">
        <f>IF(IFERROR(VLOOKUP($A363,Tabula!$A:$O,12,FALSE),"")=0,"",IFERROR(VLOOKUP($A363,Tabula!$A:$O,12,FALSE),""))</f>
        <v>9.30-12.30
13.00-15.00 (iepr. pier.)</v>
      </c>
      <c r="L363" s="27" t="str">
        <f>IF(IFERROR(VLOOKUP($A363,Tabula!$A:$O,13,FALSE),"")=0,"",IFERROR(VLOOKUP($A363,Tabula!$A:$O,13,FALSE),""))</f>
        <v/>
      </c>
      <c r="M363" s="27" t="str">
        <f>IF(IFERROR(VLOOKUP($A363,Tabula!$A:$O,14,FALSE),"")=0,"",IFERROR(VLOOKUP($A363,Tabula!$A:$O,14,FALSE),""))</f>
        <v>9.00-12.30
13.00-16.00 (iepr.pier.)</v>
      </c>
      <c r="N363" s="27" t="str">
        <f>IF(IFERROR(VLOOKUP($A363,Tabula!$A:$O,15,FALSE),"")=0,"",IFERROR(VLOOKUP($A363,Tabula!$A:$O,15,FALSE),""))</f>
        <v/>
      </c>
    </row>
    <row r="364" spans="1:14" s="1" customFormat="1" ht="42" customHeight="1" x14ac:dyDescent="0.3">
      <c r="A364" s="2">
        <v>359</v>
      </c>
      <c r="B364" s="10" t="str">
        <f>IFERROR(VLOOKUP(A364,Tabula!$A:$O,3,FALSE),"")</f>
        <v>Ziemeļu rajona nodaļa</v>
      </c>
      <c r="C364" s="10" t="str">
        <f>IFERROR(VLOOKUP(A364,Tabula!$A:$O,4,FALSE),"")</f>
        <v xml:space="preserve">Vidrižu iela 1A </v>
      </c>
      <c r="D364" s="13">
        <f>IF(IFERROR(VLOOKUP($A364,Tabula!$A:$O,5,FALSE),"")=0,"",IFERROR(VLOOKUP($A364,Tabula!$A:$O,5,FALSE),""))</f>
        <v>309</v>
      </c>
      <c r="E364" s="10" t="str">
        <f>IFERROR(VLOOKUP(A364,Tabula!$A:$O,6,FALSE),"")</f>
        <v>Nodaļas vadītājs</v>
      </c>
      <c r="F364" s="14" t="str">
        <f>IF(IFERROR(VLOOKUP($A364,Tabula!$A:$O,7,FALSE),"")=0,"",IFERROR(VLOOKUP($A364,Tabula!$A:$O,7,FALSE),""))</f>
        <v/>
      </c>
      <c r="G364" s="10" t="str">
        <f>IFERROR(VLOOKUP(A364,Tabula!$A:$O,8,FALSE),"")</f>
        <v>Čaika Ruta</v>
      </c>
      <c r="H364" s="10" t="str">
        <f>IFERROR(VLOOKUP(A364,Tabula!$A:$O,9,FALSE),"")</f>
        <v>ruta.caika@riga.lv</v>
      </c>
      <c r="I364" s="13">
        <f>IF(IFERROR(VLOOKUP($A364,Tabula!$A:$O,10,FALSE),"")=0,"",IFERROR(VLOOKUP($A364,Tabula!$A:$O,10,FALSE),""))</f>
        <v>67012106</v>
      </c>
      <c r="J364" s="27" t="str">
        <f>IF(IFERROR(VLOOKUP($A364,Tabula!$A:$O,11,FALSE),"")=0,"",IFERROR(VLOOKUP($A364,Tabula!$A:$O,11,FALSE),""))</f>
        <v>14.00-18.00</v>
      </c>
      <c r="K364" s="27" t="str">
        <f>IF(IFERROR(VLOOKUP($A364,Tabula!$A:$O,12,FALSE),"")=0,"",IFERROR(VLOOKUP($A364,Tabula!$A:$O,12,FALSE),""))</f>
        <v/>
      </c>
      <c r="L364" s="27" t="str">
        <f>IF(IFERROR(VLOOKUP($A364,Tabula!$A:$O,13,FALSE),"")=0,"",IFERROR(VLOOKUP($A364,Tabula!$A:$O,13,FALSE),""))</f>
        <v/>
      </c>
      <c r="M364" s="27" t="str">
        <f>IF(IFERROR(VLOOKUP($A364,Tabula!$A:$O,14,FALSE),"")=0,"",IFERROR(VLOOKUP($A364,Tabula!$A:$O,14,FALSE),""))</f>
        <v/>
      </c>
      <c r="N364" s="27" t="str">
        <f>IF(IFERROR(VLOOKUP($A364,Tabula!$A:$O,15,FALSE),"")=0,"",IFERROR(VLOOKUP($A364,Tabula!$A:$O,15,FALSE),""))</f>
        <v/>
      </c>
    </row>
    <row r="365" spans="1:14" s="1" customFormat="1" ht="42" customHeight="1" x14ac:dyDescent="0.3">
      <c r="A365" s="2">
        <v>360</v>
      </c>
      <c r="B365" s="10" t="str">
        <f>IFERROR(VLOOKUP(A365,Tabula!$A:$O,3,FALSE),"")</f>
        <v>Ziemeļu rajona nodaļa</v>
      </c>
      <c r="C365" s="10" t="str">
        <f>IFERROR(VLOOKUP(A365,Tabula!$A:$O,4,FALSE),"")</f>
        <v xml:space="preserve">Vidrižu iela 1A </v>
      </c>
      <c r="D365" s="13">
        <f>IF(IFERROR(VLOOKUP($A365,Tabula!$A:$O,5,FALSE),"")=0,"",IFERROR(VLOOKUP($A365,Tabula!$A:$O,5,FALSE),""))</f>
        <v>305</v>
      </c>
      <c r="E365" s="10" t="str">
        <f>IFERROR(VLOOKUP(A365,Tabula!$A:$O,6,FALSE),"")</f>
        <v>Nodaļas vadītāja palīgs</v>
      </c>
      <c r="F365" s="14" t="str">
        <f>IF(IFERROR(VLOOKUP($A365,Tabula!$A:$O,7,FALSE),"")=0,"",IFERROR(VLOOKUP($A365,Tabula!$A:$O,7,FALSE),""))</f>
        <v/>
      </c>
      <c r="G365" s="10">
        <f>IFERROR(VLOOKUP(A365,Tabula!$A:$O,8,FALSE),"")</f>
        <v>0</v>
      </c>
      <c r="H365" s="10">
        <f>IFERROR(VLOOKUP(A365,Tabula!$A:$O,9,FALSE),"")</f>
        <v>0</v>
      </c>
      <c r="I365" s="13">
        <f>IF(IFERROR(VLOOKUP($A365,Tabula!$A:$O,10,FALSE),"")=0,"",IFERROR(VLOOKUP($A365,Tabula!$A:$O,10,FALSE),""))</f>
        <v>67037163</v>
      </c>
      <c r="J365" s="27" t="str">
        <f>IF(IFERROR(VLOOKUP($A365,Tabula!$A:$O,11,FALSE),"")=0,"",IFERROR(VLOOKUP($A365,Tabula!$A:$O,11,FALSE),""))</f>
        <v/>
      </c>
      <c r="K365" s="27" t="str">
        <f>IF(IFERROR(VLOOKUP($A365,Tabula!$A:$O,12,FALSE),"")=0,"",IFERROR(VLOOKUP($A365,Tabula!$A:$O,12,FALSE),""))</f>
        <v/>
      </c>
      <c r="L365" s="27" t="str">
        <f>IF(IFERROR(VLOOKUP($A365,Tabula!$A:$O,13,FALSE),"")=0,"",IFERROR(VLOOKUP($A365,Tabula!$A:$O,13,FALSE),""))</f>
        <v/>
      </c>
      <c r="M365" s="27" t="str">
        <f>IF(IFERROR(VLOOKUP($A365,Tabula!$A:$O,14,FALSE),"")=0,"",IFERROR(VLOOKUP($A365,Tabula!$A:$O,14,FALSE),""))</f>
        <v/>
      </c>
      <c r="N365" s="27" t="str">
        <f>IF(IFERROR(VLOOKUP($A365,Tabula!$A:$O,15,FALSE),"")=0,"",IFERROR(VLOOKUP($A365,Tabula!$A:$O,15,FALSE),""))</f>
        <v/>
      </c>
    </row>
    <row r="366" spans="1:14" s="1" customFormat="1" ht="42" customHeight="1" x14ac:dyDescent="0.3">
      <c r="A366" s="2">
        <v>361</v>
      </c>
      <c r="B366" s="10" t="str">
        <f>IFERROR(VLOOKUP(A366,Tabula!$A:$O,3,FALSE),"")</f>
        <v>Ziemeļu rajona nodaļa</v>
      </c>
      <c r="C366" s="10" t="str">
        <f>IFERROR(VLOOKUP(A366,Tabula!$A:$O,4,FALSE),"")</f>
        <v xml:space="preserve">Vidrižu iela 1A </v>
      </c>
      <c r="D366" s="13">
        <f>IF(IFERROR(VLOOKUP($A366,Tabula!$A:$O,5,FALSE),"")=0,"",IFERROR(VLOOKUP($A366,Tabula!$A:$O,5,FALSE),""))</f>
        <v>214</v>
      </c>
      <c r="E366" s="10" t="str">
        <f>IFERROR(VLOOKUP(A366,Tabula!$A:$O,6,FALSE),"")</f>
        <v>Ergoterapeits</v>
      </c>
      <c r="F366" s="14" t="str">
        <f>IF(IFERROR(VLOOKUP($A366,Tabula!$A:$O,7,FALSE),"")=0,"",IFERROR(VLOOKUP($A366,Tabula!$A:$O,7,FALSE),""))</f>
        <v/>
      </c>
      <c r="G366" s="10" t="str">
        <f>IFERROR(VLOOKUP(A366,Tabula!$A:$O,8,FALSE),"")</f>
        <v>Haberkorne Kristīne</v>
      </c>
      <c r="H366" s="10" t="str">
        <f>IFERROR(VLOOKUP(A366,Tabula!$A:$O,9,FALSE),"")</f>
        <v>kristine.haberkorne@riga.lv</v>
      </c>
      <c r="I366" s="13">
        <f>IF(IFERROR(VLOOKUP($A366,Tabula!$A:$O,10,FALSE),"")=0,"",IFERROR(VLOOKUP($A366,Tabula!$A:$O,10,FALSE),""))</f>
        <v>67037972</v>
      </c>
      <c r="J366" s="27" t="str">
        <f>IF(IFERROR(VLOOKUP($A366,Tabula!$A:$O,11,FALSE),"")=0,"",IFERROR(VLOOKUP($A366,Tabula!$A:$O,11,FALSE),""))</f>
        <v>13.00-18.00 (rindas kārt.)</v>
      </c>
      <c r="K366" s="27" t="str">
        <f>IF(IFERROR(VLOOKUP($A366,Tabula!$A:$O,12,FALSE),"")=0,"",IFERROR(VLOOKUP($A366,Tabula!$A:$O,12,FALSE),""))</f>
        <v/>
      </c>
      <c r="L366" s="27" t="str">
        <f>IF(IFERROR(VLOOKUP($A366,Tabula!$A:$O,13,FALSE),"")=0,"",IFERROR(VLOOKUP($A366,Tabula!$A:$O,13,FALSE),""))</f>
        <v/>
      </c>
      <c r="M366" s="27" t="str">
        <f>IF(IFERROR(VLOOKUP($A366,Tabula!$A:$O,14,FALSE),"")=0,"",IFERROR(VLOOKUP($A366,Tabula!$A:$O,14,FALSE),""))</f>
        <v>9.00-12.00
13.00-15.00 (rindas kārt.)</v>
      </c>
      <c r="N366" s="27" t="str">
        <f>IF(IFERROR(VLOOKUP($A366,Tabula!$A:$O,15,FALSE),"")=0,"",IFERROR(VLOOKUP($A366,Tabula!$A:$O,15,FALSE),""))</f>
        <v/>
      </c>
    </row>
    <row r="367" spans="1:14" s="1" customFormat="1" ht="42" customHeight="1" x14ac:dyDescent="0.3">
      <c r="A367" s="2">
        <v>362</v>
      </c>
      <c r="B367" s="10" t="str">
        <f>IFERROR(VLOOKUP(A367,Tabula!$A:$O,3,FALSE),"")</f>
        <v>Ziemeļu rajona nodaļa</v>
      </c>
      <c r="C367" s="10" t="str">
        <f>IFERROR(VLOOKUP(A367,Tabula!$A:$O,4,FALSE),"")</f>
        <v xml:space="preserve">Vidrižu iela 1A </v>
      </c>
      <c r="D367" s="13">
        <f>IF(IFERROR(VLOOKUP($A367,Tabula!$A:$O,5,FALSE),"")=0,"",IFERROR(VLOOKUP($A367,Tabula!$A:$O,5,FALSE),""))</f>
        <v>214</v>
      </c>
      <c r="E367" s="10" t="str">
        <f>IFERROR(VLOOKUP(A367,Tabula!$A:$O,6,FALSE),"")</f>
        <v>Ergoterapeits</v>
      </c>
      <c r="F367" s="14" t="str">
        <f>IF(IFERROR(VLOOKUP($A367,Tabula!$A:$O,7,FALSE),"")=0,"",IFERROR(VLOOKUP($A367,Tabula!$A:$O,7,FALSE),""))</f>
        <v/>
      </c>
      <c r="G367" s="10" t="str">
        <f>IFERROR(VLOOKUP(A367,Tabula!$A:$O,8,FALSE),"")</f>
        <v>Stelpe Agne</v>
      </c>
      <c r="H367" s="10" t="str">
        <f>IFERROR(VLOOKUP(A367,Tabula!$A:$O,9,FALSE),"")</f>
        <v>agne.stelpe@riga.lv</v>
      </c>
      <c r="I367" s="13">
        <f>IF(IFERROR(VLOOKUP($A367,Tabula!$A:$O,10,FALSE),"")=0,"",IFERROR(VLOOKUP($A367,Tabula!$A:$O,10,FALSE),""))</f>
        <v>67026640</v>
      </c>
      <c r="J367" s="27" t="str">
        <f>IF(IFERROR(VLOOKUP($A367,Tabula!$A:$O,11,FALSE),"")=0,"",IFERROR(VLOOKUP($A367,Tabula!$A:$O,11,FALSE),""))</f>
        <v>13.00-18.00 (rindas kārt.)</v>
      </c>
      <c r="K367" s="27" t="str">
        <f>IF(IFERROR(VLOOKUP($A367,Tabula!$A:$O,12,FALSE),"")=0,"",IFERROR(VLOOKUP($A367,Tabula!$A:$O,12,FALSE),""))</f>
        <v/>
      </c>
      <c r="L367" s="27" t="str">
        <f>IF(IFERROR(VLOOKUP($A367,Tabula!$A:$O,13,FALSE),"")=0,"",IFERROR(VLOOKUP($A367,Tabula!$A:$O,13,FALSE),""))</f>
        <v/>
      </c>
      <c r="M367" s="27" t="str">
        <f>IF(IFERROR(VLOOKUP($A367,Tabula!$A:$O,14,FALSE),"")=0,"",IFERROR(VLOOKUP($A367,Tabula!$A:$O,14,FALSE),""))</f>
        <v>9.00-12.00
13.00-15.00 (rindas kārt.)</v>
      </c>
      <c r="N367" s="27" t="str">
        <f>IF(IFERROR(VLOOKUP($A367,Tabula!$A:$O,15,FALSE),"")=0,"",IFERROR(VLOOKUP($A367,Tabula!$A:$O,15,FALSE),""))</f>
        <v/>
      </c>
    </row>
    <row r="368" spans="1:14" s="1" customFormat="1" ht="42" customHeight="1" x14ac:dyDescent="0.3">
      <c r="A368" s="2">
        <v>363</v>
      </c>
      <c r="B368" s="10" t="str">
        <f>IFERROR(VLOOKUP(A368,Tabula!$A:$O,3,FALSE),"")</f>
        <v>Ziemeļu rajona nodaļas Teritoriālais centrs "Purvciems"</v>
      </c>
      <c r="C368" s="10" t="str">
        <f>IFERROR(VLOOKUP(A368,Tabula!$A:$O,4,FALSE),"")</f>
        <v xml:space="preserve">Ieriķu iela 2B </v>
      </c>
      <c r="D368" s="13">
        <f>IF(IFERROR(VLOOKUP($A368,Tabula!$A:$O,5,FALSE),"")=0,"",IFERROR(VLOOKUP($A368,Tabula!$A:$O,5,FALSE),""))</f>
        <v>21</v>
      </c>
      <c r="E368" s="10" t="str">
        <f>IFERROR(VLOOKUP(A368,Tabula!$A:$O,6,FALSE),"")</f>
        <v>Vecākais sociālais darbinieks</v>
      </c>
      <c r="F368" s="14" t="str">
        <f>IF(IFERROR(VLOOKUP($A368,Tabula!$A:$O,7,FALSE),"")=0,"",IFERROR(VLOOKUP($A368,Tabula!$A:$O,7,FALSE),""))</f>
        <v>Sociālā darba joma</v>
      </c>
      <c r="G368" s="10" t="str">
        <f>IFERROR(VLOOKUP(A368,Tabula!$A:$O,8,FALSE),"")</f>
        <v>Šurko Lolita</v>
      </c>
      <c r="H368" s="10" t="str">
        <f>IFERROR(VLOOKUP(A368,Tabula!$A:$O,9,FALSE),"")</f>
        <v>Lolita.Surko@riga.lv</v>
      </c>
      <c r="I368" s="13">
        <f>IF(IFERROR(VLOOKUP($A368,Tabula!$A:$O,10,FALSE),"")=0,"",IFERROR(VLOOKUP($A368,Tabula!$A:$O,10,FALSE),""))</f>
        <v>67181571</v>
      </c>
      <c r="J368" s="27" t="str">
        <f>IF(IFERROR(VLOOKUP($A368,Tabula!$A:$O,11,FALSE),"")=0,"",IFERROR(VLOOKUP($A368,Tabula!$A:$O,11,FALSE),""))</f>
        <v>13.00-18.00 (rindas kārt.)</v>
      </c>
      <c r="K368" s="27" t="str">
        <f>IF(IFERROR(VLOOKUP($A368,Tabula!$A:$O,12,FALSE),"")=0,"",IFERROR(VLOOKUP($A368,Tabula!$A:$O,12,FALSE),""))</f>
        <v/>
      </c>
      <c r="L368" s="27" t="str">
        <f>IF(IFERROR(VLOOKUP($A368,Tabula!$A:$O,13,FALSE),"")=0,"",IFERROR(VLOOKUP($A368,Tabula!$A:$O,13,FALSE),""))</f>
        <v/>
      </c>
      <c r="M368" s="27" t="str">
        <f>IF(IFERROR(VLOOKUP($A368,Tabula!$A:$O,14,FALSE),"")=0,"",IFERROR(VLOOKUP($A368,Tabula!$A:$O,14,FALSE),""))</f>
        <v>9.00-12.00
13.00-15.00 (rindas kārt.)</v>
      </c>
      <c r="N368" s="27" t="str">
        <f>IF(IFERROR(VLOOKUP($A368,Tabula!$A:$O,15,FALSE),"")=0,"",IFERROR(VLOOKUP($A368,Tabula!$A:$O,15,FALSE),""))</f>
        <v/>
      </c>
    </row>
    <row r="369" spans="1:14" s="1" customFormat="1" ht="42" customHeight="1" x14ac:dyDescent="0.3">
      <c r="A369" s="2">
        <v>364</v>
      </c>
      <c r="B369" s="10" t="str">
        <f>IFERROR(VLOOKUP(A369,Tabula!$A:$O,3,FALSE),"")</f>
        <v>Ziemeļu rajona nodaļas Teritoriālais centrs "Purvciems"</v>
      </c>
      <c r="C369" s="10" t="str">
        <f>IFERROR(VLOOKUP(A369,Tabula!$A:$O,4,FALSE),"")</f>
        <v xml:space="preserve">Pērnavas iela 1 </v>
      </c>
      <c r="D369" s="13">
        <f>IF(IFERROR(VLOOKUP($A369,Tabula!$A:$O,5,FALSE),"")=0,"",IFERROR(VLOOKUP($A369,Tabula!$A:$O,5,FALSE),""))</f>
        <v>1</v>
      </c>
      <c r="E369" s="10" t="str">
        <f>IFERROR(VLOOKUP(A369,Tabula!$A:$O,6,FALSE),"")</f>
        <v>Vecākais sociālais darbinieks</v>
      </c>
      <c r="F369" s="14" t="str">
        <f>IF(IFERROR(VLOOKUP($A369,Tabula!$A:$O,7,FALSE),"")=0,"",IFERROR(VLOOKUP($A369,Tabula!$A:$O,7,FALSE),""))</f>
        <v>Sociālā pakalpojuma joma</v>
      </c>
      <c r="G369" s="10" t="str">
        <f>IFERROR(VLOOKUP(A369,Tabula!$A:$O,8,FALSE),"")</f>
        <v>Andrukele Antra</v>
      </c>
      <c r="H369" s="10" t="str">
        <f>IFERROR(VLOOKUP(A369,Tabula!$A:$O,9,FALSE),"")</f>
        <v>Antra.Andrukele@riga.lv</v>
      </c>
      <c r="I369" s="13">
        <f>IF(IFERROR(VLOOKUP($A369,Tabula!$A:$O,10,FALSE),"")=0,"",IFERROR(VLOOKUP($A369,Tabula!$A:$O,10,FALSE),""))</f>
        <v>67037952</v>
      </c>
      <c r="J369" s="27" t="str">
        <f>IF(IFERROR(VLOOKUP($A369,Tabula!$A:$O,11,FALSE),"")=0,"",IFERROR(VLOOKUP($A369,Tabula!$A:$O,11,FALSE),""))</f>
        <v>13.00-18.00 (rindas kārt.)</v>
      </c>
      <c r="K369" s="27" t="str">
        <f>IF(IFERROR(VLOOKUP($A369,Tabula!$A:$O,12,FALSE),"")=0,"",IFERROR(VLOOKUP($A369,Tabula!$A:$O,12,FALSE),""))</f>
        <v/>
      </c>
      <c r="L369" s="27" t="str">
        <f>IF(IFERROR(VLOOKUP($A369,Tabula!$A:$O,13,FALSE),"")=0,"",IFERROR(VLOOKUP($A369,Tabula!$A:$O,13,FALSE),""))</f>
        <v/>
      </c>
      <c r="M369" s="27" t="str">
        <f>IF(IFERROR(VLOOKUP($A369,Tabula!$A:$O,14,FALSE),"")=0,"",IFERROR(VLOOKUP($A369,Tabula!$A:$O,14,FALSE),""))</f>
        <v>9.00-12.00
13.00-15.00 (rindas kārt.)</v>
      </c>
      <c r="N369" s="27" t="str">
        <f>IF(IFERROR(VLOOKUP($A369,Tabula!$A:$O,15,FALSE),"")=0,"",IFERROR(VLOOKUP($A369,Tabula!$A:$O,15,FALSE),""))</f>
        <v/>
      </c>
    </row>
    <row r="370" spans="1:14" s="1" customFormat="1" ht="42" customHeight="1" x14ac:dyDescent="0.3">
      <c r="A370" s="2">
        <v>365</v>
      </c>
      <c r="B370" s="10" t="str">
        <f>IFERROR(VLOOKUP(A370,Tabula!$A:$O,3,FALSE),"")</f>
        <v>Ziemeļu rajona nodaļas Teritoriālais centrs "Purvciems"</v>
      </c>
      <c r="C370" s="10" t="str">
        <f>IFERROR(VLOOKUP(A370,Tabula!$A:$O,4,FALSE),"")</f>
        <v xml:space="preserve">Ieriķu iela 2B </v>
      </c>
      <c r="D370" s="13">
        <f>IF(IFERROR(VLOOKUP($A370,Tabula!$A:$O,5,FALSE),"")=0,"",IFERROR(VLOOKUP($A370,Tabula!$A:$O,5,FALSE),""))</f>
        <v>3</v>
      </c>
      <c r="E370" s="10" t="str">
        <f>IFERROR(VLOOKUP(A370,Tabula!$A:$O,6,FALSE),"")</f>
        <v>Teritoriālā centra vadītājs</v>
      </c>
      <c r="F370" s="14" t="str">
        <f>IF(IFERROR(VLOOKUP($A370,Tabula!$A:$O,7,FALSE),"")=0,"",IFERROR(VLOOKUP($A370,Tabula!$A:$O,7,FALSE),""))</f>
        <v/>
      </c>
      <c r="G370" s="10" t="str">
        <f>IFERROR(VLOOKUP(A370,Tabula!$A:$O,8,FALSE),"")</f>
        <v>Rozenberga Inga</v>
      </c>
      <c r="H370" s="10" t="str">
        <f>IFERROR(VLOOKUP(A370,Tabula!$A:$O,9,FALSE),"")</f>
        <v>Inga.Rozenberga@riga.lv</v>
      </c>
      <c r="I370" s="13">
        <f>IF(IFERROR(VLOOKUP($A370,Tabula!$A:$O,10,FALSE),"")=0,"",IFERROR(VLOOKUP($A370,Tabula!$A:$O,10,FALSE),""))</f>
        <v>67181573</v>
      </c>
      <c r="J370" s="27" t="str">
        <f>IF(IFERROR(VLOOKUP($A370,Tabula!$A:$O,11,FALSE),"")=0,"",IFERROR(VLOOKUP($A370,Tabula!$A:$O,11,FALSE),""))</f>
        <v>13.00-18.00 (iepr.pier.)</v>
      </c>
      <c r="K370" s="27" t="str">
        <f>IF(IFERROR(VLOOKUP($A370,Tabula!$A:$O,12,FALSE),"")=0,"",IFERROR(VLOOKUP($A370,Tabula!$A:$O,12,FALSE),""))</f>
        <v/>
      </c>
      <c r="L370" s="27" t="str">
        <f>IF(IFERROR(VLOOKUP($A370,Tabula!$A:$O,13,FALSE),"")=0,"",IFERROR(VLOOKUP($A370,Tabula!$A:$O,13,FALSE),""))</f>
        <v/>
      </c>
      <c r="M370" s="27" t="str">
        <f>IF(IFERROR(VLOOKUP($A370,Tabula!$A:$O,14,FALSE),"")=0,"",IFERROR(VLOOKUP($A370,Tabula!$A:$O,14,FALSE),""))</f>
        <v/>
      </c>
      <c r="N370" s="27" t="str">
        <f>IF(IFERROR(VLOOKUP($A370,Tabula!$A:$O,15,FALSE),"")=0,"",IFERROR(VLOOKUP($A370,Tabula!$A:$O,15,FALSE),""))</f>
        <v/>
      </c>
    </row>
    <row r="371" spans="1:14" s="1" customFormat="1" ht="42" customHeight="1" x14ac:dyDescent="0.3">
      <c r="A371" s="2">
        <v>366</v>
      </c>
      <c r="B371" s="10" t="str">
        <f>IFERROR(VLOOKUP(A371,Tabula!$A:$O,3,FALSE),"")</f>
        <v>Ziemeļu rajona nodaļas Teritoriālais centrs "Purvciems"</v>
      </c>
      <c r="C371" s="10" t="str">
        <f>IFERROR(VLOOKUP(A371,Tabula!$A:$O,4,FALSE),"")</f>
        <v xml:space="preserve">Pērnavas iela 1 </v>
      </c>
      <c r="D371" s="13">
        <f>IF(IFERROR(VLOOKUP($A371,Tabula!$A:$O,5,FALSE),"")=0,"",IFERROR(VLOOKUP($A371,Tabula!$A:$O,5,FALSE),""))</f>
        <v>3</v>
      </c>
      <c r="E371" s="10" t="str">
        <f>IFERROR(VLOOKUP(A371,Tabula!$A:$O,6,FALSE),"")</f>
        <v>Sociālās palīdzības organizators dzīves apstākļu novērtēšanai klientu dzīvesvietā</v>
      </c>
      <c r="F371" s="14" t="str">
        <f>IF(IFERROR(VLOOKUP($A371,Tabula!$A:$O,7,FALSE),"")=0,"",IFERROR(VLOOKUP($A371,Tabula!$A:$O,7,FALSE),""))</f>
        <v>Sociālās palīdzības joma</v>
      </c>
      <c r="G371" s="10" t="str">
        <f>IFERROR(VLOOKUP(A371,Tabula!$A:$O,8,FALSE),"")</f>
        <v xml:space="preserve">Kručāne Leila </v>
      </c>
      <c r="H371" s="10" t="str">
        <f>IFERROR(VLOOKUP(A371,Tabula!$A:$O,9,FALSE),"")</f>
        <v>Leila.Krucane@riga.lv</v>
      </c>
      <c r="I371" s="13">
        <f>IF(IFERROR(VLOOKUP($A371,Tabula!$A:$O,10,FALSE),"")=0,"",IFERROR(VLOOKUP($A371,Tabula!$A:$O,10,FALSE),""))</f>
        <v>67181577</v>
      </c>
      <c r="J371" s="27" t="str">
        <f>IF(IFERROR(VLOOKUP($A371,Tabula!$A:$O,11,FALSE),"")=0,"",IFERROR(VLOOKUP($A371,Tabula!$A:$O,11,FALSE),""))</f>
        <v>9.00-18.00 (iepr.pier.)</v>
      </c>
      <c r="K371" s="27" t="str">
        <f>IF(IFERROR(VLOOKUP($A371,Tabula!$A:$O,12,FALSE),"")=0,"",IFERROR(VLOOKUP($A371,Tabula!$A:$O,12,FALSE),""))</f>
        <v>9.00-16.30 (iepr.pier.)</v>
      </c>
      <c r="L371" s="27" t="str">
        <f>IF(IFERROR(VLOOKUP($A371,Tabula!$A:$O,13,FALSE),"")=0,"",IFERROR(VLOOKUP($A371,Tabula!$A:$O,13,FALSE),""))</f>
        <v>9.00-16.30 (iepr.pier.)</v>
      </c>
      <c r="M371" s="27" t="str">
        <f>IF(IFERROR(VLOOKUP($A371,Tabula!$A:$O,14,FALSE),"")=0,"",IFERROR(VLOOKUP($A371,Tabula!$A:$O,14,FALSE),""))</f>
        <v>9.00-16.30 (iepr.pier.)</v>
      </c>
      <c r="N371" s="27" t="str">
        <f>IF(IFERROR(VLOOKUP($A371,Tabula!$A:$O,15,FALSE),"")=0,"",IFERROR(VLOOKUP($A371,Tabula!$A:$O,15,FALSE),""))</f>
        <v>9.00-14.00 (Apkalpo aprūpes mājās pakalpojuma sniedzēja darbiniekus)</v>
      </c>
    </row>
    <row r="372" spans="1:14" s="1" customFormat="1" ht="42" customHeight="1" x14ac:dyDescent="0.3">
      <c r="A372" s="2">
        <v>367</v>
      </c>
      <c r="B372" s="10" t="str">
        <f>IFERROR(VLOOKUP(A372,Tabula!$A:$O,3,FALSE),"")</f>
        <v>Ziemeļu rajona nodaļas Teritoriālais centrs "Purvciems"</v>
      </c>
      <c r="C372" s="10" t="str">
        <f>IFERROR(VLOOKUP(A372,Tabula!$A:$O,4,FALSE),"")</f>
        <v xml:space="preserve">Ieriķu iela 2B </v>
      </c>
      <c r="D372" s="13">
        <f>IF(IFERROR(VLOOKUP($A372,Tabula!$A:$O,5,FALSE),"")=0,"",IFERROR(VLOOKUP($A372,Tabula!$A:$O,5,FALSE),""))</f>
        <v>6</v>
      </c>
      <c r="E372" s="10" t="str">
        <f>IFERROR(VLOOKUP(A372,Tabula!$A:$O,6,FALSE),"")</f>
        <v>Sociālās palīdzības organizators</v>
      </c>
      <c r="F372" s="14" t="str">
        <f>IF(IFERROR(VLOOKUP($A372,Tabula!$A:$O,7,FALSE),"")=0,"",IFERROR(VLOOKUP($A372,Tabula!$A:$O,7,FALSE),""))</f>
        <v>Sociālās palīdzības joma</v>
      </c>
      <c r="G372" s="10" t="str">
        <f>IFERROR(VLOOKUP(A372,Tabula!$A:$O,8,FALSE),"")</f>
        <v>Vinogradova Kristina</v>
      </c>
      <c r="H372" s="10" t="str">
        <f>IFERROR(VLOOKUP(A372,Tabula!$A:$O,9,FALSE),"")</f>
        <v>kristina.vinogradova@riga.lv</v>
      </c>
      <c r="I372" s="13">
        <f>IF(IFERROR(VLOOKUP($A372,Tabula!$A:$O,10,FALSE),"")=0,"",IFERROR(VLOOKUP($A372,Tabula!$A:$O,10,FALSE),""))</f>
        <v>67181532</v>
      </c>
      <c r="J372" s="27" t="str">
        <f>IF(IFERROR(VLOOKUP($A372,Tabula!$A:$O,11,FALSE),"")=0,"",IFERROR(VLOOKUP($A372,Tabula!$A:$O,11,FALSE),""))</f>
        <v>9.00-18.00 (iepr.pier.)</v>
      </c>
      <c r="K372" s="27" t="str">
        <f>IF(IFERROR(VLOOKUP($A372,Tabula!$A:$O,12,FALSE),"")=0,"",IFERROR(VLOOKUP($A372,Tabula!$A:$O,12,FALSE),""))</f>
        <v>9.00-16.30 (iepr.pier.)</v>
      </c>
      <c r="L372" s="27" t="str">
        <f>IF(IFERROR(VLOOKUP($A372,Tabula!$A:$O,13,FALSE),"")=0,"",IFERROR(VLOOKUP($A372,Tabula!$A:$O,13,FALSE),""))</f>
        <v>9.00-16.30 (iepr.pier.)</v>
      </c>
      <c r="M372" s="27" t="str">
        <f>IF(IFERROR(VLOOKUP($A372,Tabula!$A:$O,14,FALSE),"")=0,"",IFERROR(VLOOKUP($A372,Tabula!$A:$O,14,FALSE),""))</f>
        <v>9.00-16.30 (iepr.pier.)</v>
      </c>
      <c r="N372" s="27" t="str">
        <f>IF(IFERROR(VLOOKUP($A372,Tabula!$A:$O,15,FALSE),"")=0,"",IFERROR(VLOOKUP($A372,Tabula!$A:$O,15,FALSE),""))</f>
        <v>9.00-14.00 (Apkalpo aprūpes mājās pakalpojuma sniedzēja darbiniekus)</v>
      </c>
    </row>
    <row r="373" spans="1:14" s="1" customFormat="1" ht="42" customHeight="1" x14ac:dyDescent="0.3">
      <c r="A373" s="2">
        <v>368</v>
      </c>
      <c r="B373" s="10" t="str">
        <f>IFERROR(VLOOKUP(A373,Tabula!$A:$O,3,FALSE),"")</f>
        <v>Ziemeļu rajona nodaļas Teritoriālais centrs "Purvciems"</v>
      </c>
      <c r="C373" s="10" t="str">
        <f>IFERROR(VLOOKUP(A373,Tabula!$A:$O,4,FALSE),"")</f>
        <v xml:space="preserve">Ieriķu iela 2B </v>
      </c>
      <c r="D373" s="13">
        <f>IF(IFERROR(VLOOKUP($A373,Tabula!$A:$O,5,FALSE),"")=0,"",IFERROR(VLOOKUP($A373,Tabula!$A:$O,5,FALSE),""))</f>
        <v>8</v>
      </c>
      <c r="E373" s="10" t="str">
        <f>IFERROR(VLOOKUP(A373,Tabula!$A:$O,6,FALSE),"")</f>
        <v>Sociālais darbinieks</v>
      </c>
      <c r="F373" s="14" t="str">
        <f>IF(IFERROR(VLOOKUP($A373,Tabula!$A:$O,7,FALSE),"")=0,"",IFERROR(VLOOKUP($A373,Tabula!$A:$O,7,FALSE),""))</f>
        <v>Sociālās palīdzības joma</v>
      </c>
      <c r="G373" s="10" t="str">
        <f>IFERROR(VLOOKUP(A373,Tabula!$A:$O,8,FALSE),"")</f>
        <v>Kripēna Kristīne</v>
      </c>
      <c r="H373" s="10" t="str">
        <f>IFERROR(VLOOKUP(A373,Tabula!$A:$O,9,FALSE),"")</f>
        <v>kristine.kripena@riga.lv</v>
      </c>
      <c r="I373" s="13">
        <f>IF(IFERROR(VLOOKUP($A373,Tabula!$A:$O,10,FALSE),"")=0,"",IFERROR(VLOOKUP($A373,Tabula!$A:$O,10,FALSE),""))</f>
        <v>67181621</v>
      </c>
      <c r="J373" s="27" t="str">
        <f>IF(IFERROR(VLOOKUP($A373,Tabula!$A:$O,11,FALSE),"")=0,"",IFERROR(VLOOKUP($A373,Tabula!$A:$O,11,FALSE),""))</f>
        <v>13.00-18.00 (iepr.pier.)</v>
      </c>
      <c r="K373" s="27" t="str">
        <f>IF(IFERROR(VLOOKUP($A373,Tabula!$A:$O,12,FALSE),"")=0,"",IFERROR(VLOOKUP($A373,Tabula!$A:$O,12,FALSE),""))</f>
        <v>9.00-13.00 (rindas kārt.)</v>
      </c>
      <c r="L373" s="27" t="str">
        <f>IF(IFERROR(VLOOKUP($A373,Tabula!$A:$O,13,FALSE),"")=0,"",IFERROR(VLOOKUP($A373,Tabula!$A:$O,13,FALSE),""))</f>
        <v/>
      </c>
      <c r="M373" s="27" t="str">
        <f>IF(IFERROR(VLOOKUP($A373,Tabula!$A:$O,14,FALSE),"")=0,"",IFERROR(VLOOKUP($A373,Tabula!$A:$O,14,FALSE),""))</f>
        <v>9.00-12.00 
13.00-16.00
(iep.pier)</v>
      </c>
      <c r="N373" s="27" t="str">
        <f>IF(IFERROR(VLOOKUP($A373,Tabula!$A:$O,15,FALSE),"")=0,"",IFERROR(VLOOKUP($A373,Tabula!$A:$O,15,FALSE),""))</f>
        <v/>
      </c>
    </row>
    <row r="374" spans="1:14" s="1" customFormat="1" ht="42" customHeight="1" x14ac:dyDescent="0.3">
      <c r="A374" s="2">
        <v>369</v>
      </c>
      <c r="B374" s="10" t="str">
        <f>IFERROR(VLOOKUP(A374,Tabula!$A:$O,3,FALSE),"")</f>
        <v>Ziemeļu rajona nodaļas Teritoriālais centrs "Purvciems"</v>
      </c>
      <c r="C374" s="10" t="str">
        <f>IFERROR(VLOOKUP(A374,Tabula!$A:$O,4,FALSE),"")</f>
        <v xml:space="preserve">Ieriķu iela 2B </v>
      </c>
      <c r="D374" s="13">
        <f>IF(IFERROR(VLOOKUP($A374,Tabula!$A:$O,5,FALSE),"")=0,"",IFERROR(VLOOKUP($A374,Tabula!$A:$O,5,FALSE),""))</f>
        <v>25</v>
      </c>
      <c r="E374" s="10" t="str">
        <f>IFERROR(VLOOKUP(A374,Tabula!$A:$O,6,FALSE),"")</f>
        <v>Klientu apkalpošanas speciālists</v>
      </c>
      <c r="F374" s="14" t="str">
        <f>IF(IFERROR(VLOOKUP($A374,Tabula!$A:$O,7,FALSE),"")=0,"",IFERROR(VLOOKUP($A374,Tabula!$A:$O,7,FALSE),""))</f>
        <v>Sociālā darba joma</v>
      </c>
      <c r="G374" s="10" t="str">
        <f>IFERROR(VLOOKUP(A374,Tabula!$A:$O,8,FALSE),"")</f>
        <v>Lorence Aurēlija</v>
      </c>
      <c r="H374" s="10" t="str">
        <f>IFERROR(VLOOKUP(A374,Tabula!$A:$O,9,FALSE),"")</f>
        <v>aurelija.lorence@riga.lv</v>
      </c>
      <c r="I374" s="13">
        <f>IF(IFERROR(VLOOKUP($A374,Tabula!$A:$O,10,FALSE),"")=0,"",IFERROR(VLOOKUP($A374,Tabula!$A:$O,10,FALSE),""))</f>
        <v>67181611</v>
      </c>
      <c r="J374" s="27" t="str">
        <f>IF(IFERROR(VLOOKUP($A374,Tabula!$A:$O,11,FALSE),"")=0,"",IFERROR(VLOOKUP($A374,Tabula!$A:$O,11,FALSE),""))</f>
        <v>13.00-18.00</v>
      </c>
      <c r="K374" s="27" t="str">
        <f>IF(IFERROR(VLOOKUP($A374,Tabula!$A:$O,12,FALSE),"")=0,"",IFERROR(VLOOKUP($A374,Tabula!$A:$O,12,FALSE),""))</f>
        <v/>
      </c>
      <c r="L374" s="27" t="str">
        <f>IF(IFERROR(VLOOKUP($A374,Tabula!$A:$O,13,FALSE),"")=0,"",IFERROR(VLOOKUP($A374,Tabula!$A:$O,13,FALSE),""))</f>
        <v/>
      </c>
      <c r="M374" s="27" t="str">
        <f>IF(IFERROR(VLOOKUP($A374,Tabula!$A:$O,14,FALSE),"")=0,"",IFERROR(VLOOKUP($A374,Tabula!$A:$O,14,FALSE),""))</f>
        <v xml:space="preserve">9.00-12.00  13.00-15.00 </v>
      </c>
      <c r="N374" s="27" t="str">
        <f>IF(IFERROR(VLOOKUP($A374,Tabula!$A:$O,15,FALSE),"")=0,"",IFERROR(VLOOKUP($A374,Tabula!$A:$O,15,FALSE),""))</f>
        <v/>
      </c>
    </row>
    <row r="375" spans="1:14" s="1" customFormat="1" ht="42" customHeight="1" x14ac:dyDescent="0.3">
      <c r="A375" s="2">
        <v>370</v>
      </c>
      <c r="B375" s="10" t="str">
        <f>IFERROR(VLOOKUP(A375,Tabula!$A:$O,3,FALSE),"")</f>
        <v>Ziemeļu rajona nodaļas Teritoriālais centrs "Purvciems"</v>
      </c>
      <c r="C375" s="10" t="str">
        <f>IFERROR(VLOOKUP(A375,Tabula!$A:$O,4,FALSE),"")</f>
        <v xml:space="preserve">Ieriķu iela 2B </v>
      </c>
      <c r="D375" s="13" t="str">
        <f>IF(IFERROR(VLOOKUP($A375,Tabula!$A:$O,5,FALSE),"")=0,"",IFERROR(VLOOKUP($A375,Tabula!$A:$O,5,FALSE),""))</f>
        <v>foajē</v>
      </c>
      <c r="E375" s="10" t="str">
        <f>IFERROR(VLOOKUP(A375,Tabula!$A:$O,6,FALSE),"")</f>
        <v>Informators</v>
      </c>
      <c r="F375" s="14" t="str">
        <f>IF(IFERROR(VLOOKUP($A375,Tabula!$A:$O,7,FALSE),"")=0,"",IFERROR(VLOOKUP($A375,Tabula!$A:$O,7,FALSE),""))</f>
        <v/>
      </c>
      <c r="G375" s="10" t="str">
        <f>IFERROR(VLOOKUP(A375,Tabula!$A:$O,8,FALSE),"")</f>
        <v>Salceviča Judīte</v>
      </c>
      <c r="H375" s="10" t="str">
        <f>IFERROR(VLOOKUP(A375,Tabula!$A:$O,9,FALSE),"")</f>
        <v>Judite.salcevica@riga.lv</v>
      </c>
      <c r="I375" s="13" t="str">
        <f>IF(IFERROR(VLOOKUP($A375,Tabula!$A:$O,10,FALSE),"")=0,"",IFERROR(VLOOKUP($A375,Tabula!$A:$O,10,FALSE),""))</f>
        <v/>
      </c>
      <c r="J375" s="27" t="str">
        <f>IF(IFERROR(VLOOKUP($A375,Tabula!$A:$O,11,FALSE),"")=0,"",IFERROR(VLOOKUP($A375,Tabula!$A:$O,11,FALSE),""))</f>
        <v/>
      </c>
      <c r="K375" s="27" t="str">
        <f>IF(IFERROR(VLOOKUP($A375,Tabula!$A:$O,12,FALSE),"")=0,"",IFERROR(VLOOKUP($A375,Tabula!$A:$O,12,FALSE),""))</f>
        <v/>
      </c>
      <c r="L375" s="27" t="str">
        <f>IF(IFERROR(VLOOKUP($A375,Tabula!$A:$O,13,FALSE),"")=0,"",IFERROR(VLOOKUP($A375,Tabula!$A:$O,13,FALSE),""))</f>
        <v/>
      </c>
      <c r="M375" s="27" t="str">
        <f>IF(IFERROR(VLOOKUP($A375,Tabula!$A:$O,14,FALSE),"")=0,"",IFERROR(VLOOKUP($A375,Tabula!$A:$O,14,FALSE),""))</f>
        <v/>
      </c>
      <c r="N375" s="27" t="str">
        <f>IF(IFERROR(VLOOKUP($A375,Tabula!$A:$O,15,FALSE),"")=0,"",IFERROR(VLOOKUP($A375,Tabula!$A:$O,15,FALSE),""))</f>
        <v/>
      </c>
    </row>
    <row r="376" spans="1:14" s="1" customFormat="1" ht="42" customHeight="1" x14ac:dyDescent="0.3">
      <c r="A376" s="2">
        <v>371</v>
      </c>
      <c r="B376" s="10" t="str">
        <f>IFERROR(VLOOKUP(A376,Tabula!$A:$O,3,FALSE),"")</f>
        <v>Ziemeļu rajona nodaļas Teritoriālais centrs "Purvciems"</v>
      </c>
      <c r="C376" s="10" t="str">
        <f>IFERROR(VLOOKUP(A376,Tabula!$A:$O,4,FALSE),"")</f>
        <v xml:space="preserve">Ieriķu iela 2B </v>
      </c>
      <c r="D376" s="13">
        <f>IF(IFERROR(VLOOKUP($A376,Tabula!$A:$O,5,FALSE),"")=0,"",IFERROR(VLOOKUP($A376,Tabula!$A:$O,5,FALSE),""))</f>
        <v>22</v>
      </c>
      <c r="E376" s="10" t="str">
        <f>IFERROR(VLOOKUP(A376,Tabula!$A:$O,6,FALSE),"")</f>
        <v xml:space="preserve"> Sociālais darbinieks darbā ar ģimeni un bērniem</v>
      </c>
      <c r="F376" s="14" t="str">
        <f>IF(IFERROR(VLOOKUP($A376,Tabula!$A:$O,7,FALSE),"")=0,"",IFERROR(VLOOKUP($A376,Tabula!$A:$O,7,FALSE),""))</f>
        <v>Sociālā darba joma</v>
      </c>
      <c r="G376" s="10" t="str">
        <f>IFERROR(VLOOKUP(A376,Tabula!$A:$O,8,FALSE),"")</f>
        <v>Davtjana Gajane</v>
      </c>
      <c r="H376" s="10" t="str">
        <f>IFERROR(VLOOKUP(A376,Tabula!$A:$O,9,FALSE),"")</f>
        <v>Gajane.Davtjana@riga.lv</v>
      </c>
      <c r="I376" s="13">
        <f>IF(IFERROR(VLOOKUP($A376,Tabula!$A:$O,10,FALSE),"")=0,"",IFERROR(VLOOKUP($A376,Tabula!$A:$O,10,FALSE),""))</f>
        <v>67105424</v>
      </c>
      <c r="J376" s="27" t="str">
        <f>IF(IFERROR(VLOOKUP($A376,Tabula!$A:$O,11,FALSE),"")=0,"",IFERROR(VLOOKUP($A376,Tabula!$A:$O,11,FALSE),""))</f>
        <v>13.00-18.00 (rindas kārt.)</v>
      </c>
      <c r="K376" s="27" t="str">
        <f>IF(IFERROR(VLOOKUP($A376,Tabula!$A:$O,12,FALSE),"")=0,"",IFERROR(VLOOKUP($A376,Tabula!$A:$O,12,FALSE),""))</f>
        <v/>
      </c>
      <c r="L376" s="27" t="str">
        <f>IF(IFERROR(VLOOKUP($A376,Tabula!$A:$O,13,FALSE),"")=0,"",IFERROR(VLOOKUP($A376,Tabula!$A:$O,13,FALSE),""))</f>
        <v/>
      </c>
      <c r="M376" s="27" t="str">
        <f>IF(IFERROR(VLOOKUP($A376,Tabula!$A:$O,14,FALSE),"")=0,"",IFERROR(VLOOKUP($A376,Tabula!$A:$O,14,FALSE),""))</f>
        <v>9.00-12.00
13.00-15.00 (rindas kārt.)</v>
      </c>
      <c r="N376" s="27" t="str">
        <f>IF(IFERROR(VLOOKUP($A376,Tabula!$A:$O,15,FALSE),"")=0,"",IFERROR(VLOOKUP($A376,Tabula!$A:$O,15,FALSE),""))</f>
        <v/>
      </c>
    </row>
    <row r="377" spans="1:14" s="1" customFormat="1" ht="42" customHeight="1" x14ac:dyDescent="0.3">
      <c r="A377" s="2">
        <v>372</v>
      </c>
      <c r="B377" s="10" t="str">
        <f>IFERROR(VLOOKUP(A377,Tabula!$A:$O,3,FALSE),"")</f>
        <v>Ziemeļu rajona nodaļas Teritoriālais centrs "Purvciems"</v>
      </c>
      <c r="C377" s="10" t="str">
        <f>IFERROR(VLOOKUP(A377,Tabula!$A:$O,4,FALSE),"")</f>
        <v xml:space="preserve">Ieriķu iela 2B </v>
      </c>
      <c r="D377" s="13">
        <f>IF(IFERROR(VLOOKUP($A377,Tabula!$A:$O,5,FALSE),"")=0,"",IFERROR(VLOOKUP($A377,Tabula!$A:$O,5,FALSE),""))</f>
        <v>25</v>
      </c>
      <c r="E377" s="10" t="str">
        <f>IFERROR(VLOOKUP(A377,Tabula!$A:$O,6,FALSE),"")</f>
        <v xml:space="preserve"> Sociālais darbinieks darbā ar ģimeni un bērniem</v>
      </c>
      <c r="F377" s="14" t="str">
        <f>IF(IFERROR(VLOOKUP($A377,Tabula!$A:$O,7,FALSE),"")=0,"",IFERROR(VLOOKUP($A377,Tabula!$A:$O,7,FALSE),""))</f>
        <v>Sociālā darba joma</v>
      </c>
      <c r="G377" s="10" t="str">
        <f>IFERROR(VLOOKUP(A377,Tabula!$A:$O,8,FALSE),"")</f>
        <v>Kristapa Marika</v>
      </c>
      <c r="H377" s="10" t="str">
        <f>IFERROR(VLOOKUP(A377,Tabula!$A:$O,9,FALSE),"")</f>
        <v>Marika.Kristapa@riga.lv</v>
      </c>
      <c r="I377" s="13">
        <f>IF(IFERROR(VLOOKUP($A377,Tabula!$A:$O,10,FALSE),"")=0,"",IFERROR(VLOOKUP($A377,Tabula!$A:$O,10,FALSE),""))</f>
        <v>67181610</v>
      </c>
      <c r="J377" s="27" t="str">
        <f>IF(IFERROR(VLOOKUP($A377,Tabula!$A:$O,11,FALSE),"")=0,"",IFERROR(VLOOKUP($A377,Tabula!$A:$O,11,FALSE),""))</f>
        <v>13.00-18.00 (rindas kārt.)</v>
      </c>
      <c r="K377" s="27" t="str">
        <f>IF(IFERROR(VLOOKUP($A377,Tabula!$A:$O,12,FALSE),"")=0,"",IFERROR(VLOOKUP($A377,Tabula!$A:$O,12,FALSE),""))</f>
        <v/>
      </c>
      <c r="L377" s="27" t="str">
        <f>IF(IFERROR(VLOOKUP($A377,Tabula!$A:$O,13,FALSE),"")=0,"",IFERROR(VLOOKUP($A377,Tabula!$A:$O,13,FALSE),""))</f>
        <v/>
      </c>
      <c r="M377" s="27" t="str">
        <f>IF(IFERROR(VLOOKUP($A377,Tabula!$A:$O,14,FALSE),"")=0,"",IFERROR(VLOOKUP($A377,Tabula!$A:$O,14,FALSE),""))</f>
        <v>9.00-12.00
13.00-15.00 (rindas kārt.)</v>
      </c>
      <c r="N377" s="27" t="str">
        <f>IF(IFERROR(VLOOKUP($A377,Tabula!$A:$O,15,FALSE),"")=0,"",IFERROR(VLOOKUP($A377,Tabula!$A:$O,15,FALSE),""))</f>
        <v/>
      </c>
    </row>
    <row r="378" spans="1:14" s="1" customFormat="1" ht="42" customHeight="1" x14ac:dyDescent="0.3">
      <c r="A378" s="2">
        <v>373</v>
      </c>
      <c r="B378" s="10" t="str">
        <f>IFERROR(VLOOKUP(A378,Tabula!$A:$O,3,FALSE),"")</f>
        <v>Ziemeļu rajona nodaļas Teritoriālais centrs "Purvciems"</v>
      </c>
      <c r="C378" s="10" t="str">
        <f>IFERROR(VLOOKUP(A378,Tabula!$A:$O,4,FALSE),"")</f>
        <v xml:space="preserve">Ieriķu iela 2B </v>
      </c>
      <c r="D378" s="13">
        <f>IF(IFERROR(VLOOKUP($A378,Tabula!$A:$O,5,FALSE),"")=0,"",IFERROR(VLOOKUP($A378,Tabula!$A:$O,5,FALSE),""))</f>
        <v>22</v>
      </c>
      <c r="E378" s="10" t="str">
        <f>IFERROR(VLOOKUP(A378,Tabula!$A:$O,6,FALSE),"")</f>
        <v xml:space="preserve"> Sociālais darbinieks darbā ar ģimeni un bērniem</v>
      </c>
      <c r="F378" s="14" t="str">
        <f>IF(IFERROR(VLOOKUP($A378,Tabula!$A:$O,7,FALSE),"")=0,"",IFERROR(VLOOKUP($A378,Tabula!$A:$O,7,FALSE),""))</f>
        <v>Sociālā darba joma</v>
      </c>
      <c r="G378" s="10" t="str">
        <f>IFERROR(VLOOKUP(A378,Tabula!$A:$O,8,FALSE),"")</f>
        <v>Liepiņa Inga</v>
      </c>
      <c r="H378" s="10" t="str">
        <f>IFERROR(VLOOKUP(A378,Tabula!$A:$O,9,FALSE),"")</f>
        <v>iliepina20@riga.lv</v>
      </c>
      <c r="I378" s="13">
        <f>IF(IFERROR(VLOOKUP($A378,Tabula!$A:$O,10,FALSE),"")=0,"",IFERROR(VLOOKUP($A378,Tabula!$A:$O,10,FALSE),""))</f>
        <v>67181613</v>
      </c>
      <c r="J378" s="27" t="str">
        <f>IF(IFERROR(VLOOKUP($A378,Tabula!$A:$O,11,FALSE),"")=0,"",IFERROR(VLOOKUP($A378,Tabula!$A:$O,11,FALSE),""))</f>
        <v>13.00-18.00 (rindas kārt.)</v>
      </c>
      <c r="K378" s="27" t="str">
        <f>IF(IFERROR(VLOOKUP($A378,Tabula!$A:$O,12,FALSE),"")=0,"",IFERROR(VLOOKUP($A378,Tabula!$A:$O,12,FALSE),""))</f>
        <v/>
      </c>
      <c r="L378" s="27" t="str">
        <f>IF(IFERROR(VLOOKUP($A378,Tabula!$A:$O,13,FALSE),"")=0,"",IFERROR(VLOOKUP($A378,Tabula!$A:$O,13,FALSE),""))</f>
        <v/>
      </c>
      <c r="M378" s="27" t="str">
        <f>IF(IFERROR(VLOOKUP($A378,Tabula!$A:$O,14,FALSE),"")=0,"",IFERROR(VLOOKUP($A378,Tabula!$A:$O,14,FALSE),""))</f>
        <v>9.00-12.00
13.00-15.00 (rindas kārt.)</v>
      </c>
      <c r="N378" s="27" t="str">
        <f>IF(IFERROR(VLOOKUP($A378,Tabula!$A:$O,15,FALSE),"")=0,"",IFERROR(VLOOKUP($A378,Tabula!$A:$O,15,FALSE),""))</f>
        <v/>
      </c>
    </row>
    <row r="379" spans="1:14" s="1" customFormat="1" ht="42" customHeight="1" x14ac:dyDescent="0.3">
      <c r="A379" s="2">
        <v>374</v>
      </c>
      <c r="B379" s="10" t="str">
        <f>IFERROR(VLOOKUP(A379,Tabula!$A:$O,3,FALSE),"")</f>
        <v>Ziemeļu rajona nodaļas Teritoriālais centrs "Purvciems"</v>
      </c>
      <c r="C379" s="10" t="str">
        <f>IFERROR(VLOOKUP(A379,Tabula!$A:$O,4,FALSE),"")</f>
        <v xml:space="preserve">Ieriķu iela 2B </v>
      </c>
      <c r="D379" s="13">
        <f>IF(IFERROR(VLOOKUP($A379,Tabula!$A:$O,5,FALSE),"")=0,"",IFERROR(VLOOKUP($A379,Tabula!$A:$O,5,FALSE),""))</f>
        <v>20</v>
      </c>
      <c r="E379" s="10" t="str">
        <f>IFERROR(VLOOKUP(A379,Tabula!$A:$O,6,FALSE),"")</f>
        <v xml:space="preserve"> Sociālais darbinieks darbā ar ģimeni un bērniem</v>
      </c>
      <c r="F379" s="14" t="str">
        <f>IF(IFERROR(VLOOKUP($A379,Tabula!$A:$O,7,FALSE),"")=0,"",IFERROR(VLOOKUP($A379,Tabula!$A:$O,7,FALSE),""))</f>
        <v>Sociālā darba joma</v>
      </c>
      <c r="G379" s="10" t="str">
        <f>IFERROR(VLOOKUP(A379,Tabula!$A:$O,8,FALSE),"")</f>
        <v>Nortija Gunita</v>
      </c>
      <c r="H379" s="10" t="str">
        <f>IFERROR(VLOOKUP(A379,Tabula!$A:$O,9,FALSE),"")</f>
        <v>gunita.nortija@riga.lv</v>
      </c>
      <c r="I379" s="13">
        <f>IF(IFERROR(VLOOKUP($A379,Tabula!$A:$O,10,FALSE),"")=0,"",IFERROR(VLOOKUP($A379,Tabula!$A:$O,10,FALSE),""))</f>
        <v>67012131</v>
      </c>
      <c r="J379" s="27" t="str">
        <f>IF(IFERROR(VLOOKUP($A379,Tabula!$A:$O,11,FALSE),"")=0,"",IFERROR(VLOOKUP($A379,Tabula!$A:$O,11,FALSE),""))</f>
        <v>13.00-18.00 (rindas kārt.)</v>
      </c>
      <c r="K379" s="27" t="str">
        <f>IF(IFERROR(VLOOKUP($A379,Tabula!$A:$O,12,FALSE),"")=0,"",IFERROR(VLOOKUP($A379,Tabula!$A:$O,12,FALSE),""))</f>
        <v/>
      </c>
      <c r="L379" s="27" t="str">
        <f>IF(IFERROR(VLOOKUP($A379,Tabula!$A:$O,13,FALSE),"")=0,"",IFERROR(VLOOKUP($A379,Tabula!$A:$O,13,FALSE),""))</f>
        <v/>
      </c>
      <c r="M379" s="27" t="str">
        <f>IF(IFERROR(VLOOKUP($A379,Tabula!$A:$O,14,FALSE),"")=0,"",IFERROR(VLOOKUP($A379,Tabula!$A:$O,14,FALSE),""))</f>
        <v>9.00-12.00
13.00-15.00 (rindas kārt.)</v>
      </c>
      <c r="N379" s="27" t="str">
        <f>IF(IFERROR(VLOOKUP($A379,Tabula!$A:$O,15,FALSE),"")=0,"",IFERROR(VLOOKUP($A379,Tabula!$A:$O,15,FALSE),""))</f>
        <v/>
      </c>
    </row>
    <row r="380" spans="1:14" s="1" customFormat="1" ht="42" customHeight="1" x14ac:dyDescent="0.3">
      <c r="A380" s="2">
        <v>375</v>
      </c>
      <c r="B380" s="10" t="str">
        <f>IFERROR(VLOOKUP(A380,Tabula!$A:$O,3,FALSE),"")</f>
        <v>Ziemeļu rajona nodaļas Teritoriālais centrs "Purvciems"</v>
      </c>
      <c r="C380" s="10" t="str">
        <f>IFERROR(VLOOKUP(A380,Tabula!$A:$O,4,FALSE),"")</f>
        <v xml:space="preserve">Ieriķu iela 2B </v>
      </c>
      <c r="D380" s="13">
        <f>IF(IFERROR(VLOOKUP($A380,Tabula!$A:$O,5,FALSE),"")=0,"",IFERROR(VLOOKUP($A380,Tabula!$A:$O,5,FALSE),""))</f>
        <v>20</v>
      </c>
      <c r="E380" s="10" t="str">
        <f>IFERROR(VLOOKUP(A380,Tabula!$A:$O,6,FALSE),"")</f>
        <v xml:space="preserve"> Sociālais darbinieks darbā ar ģimeni un bērniem</v>
      </c>
      <c r="F380" s="14" t="str">
        <f>IF(IFERROR(VLOOKUP($A380,Tabula!$A:$O,7,FALSE),"")=0,"",IFERROR(VLOOKUP($A380,Tabula!$A:$O,7,FALSE),""))</f>
        <v>Sociālā darba joma</v>
      </c>
      <c r="G380" s="10" t="str">
        <f>IFERROR(VLOOKUP(A380,Tabula!$A:$O,8,FALSE),"")</f>
        <v>Pallo Ineta</v>
      </c>
      <c r="H380" s="10" t="str">
        <f>IFERROR(VLOOKUP(A380,Tabula!$A:$O,9,FALSE),"")</f>
        <v>ineta.pallo@riga.lv</v>
      </c>
      <c r="I380" s="13">
        <f>IF(IFERROR(VLOOKUP($A380,Tabula!$A:$O,10,FALSE),"")=0,"",IFERROR(VLOOKUP($A380,Tabula!$A:$O,10,FALSE),""))</f>
        <v>67181609</v>
      </c>
      <c r="J380" s="27" t="str">
        <f>IF(IFERROR(VLOOKUP($A380,Tabula!$A:$O,11,FALSE),"")=0,"",IFERROR(VLOOKUP($A380,Tabula!$A:$O,11,FALSE),""))</f>
        <v>13.00-18.00 (rindas kārt.)</v>
      </c>
      <c r="K380" s="27" t="str">
        <f>IF(IFERROR(VLOOKUP($A380,Tabula!$A:$O,12,FALSE),"")=0,"",IFERROR(VLOOKUP($A380,Tabula!$A:$O,12,FALSE),""))</f>
        <v/>
      </c>
      <c r="L380" s="27" t="str">
        <f>IF(IFERROR(VLOOKUP($A380,Tabula!$A:$O,13,FALSE),"")=0,"",IFERROR(VLOOKUP($A380,Tabula!$A:$O,13,FALSE),""))</f>
        <v/>
      </c>
      <c r="M380" s="27" t="str">
        <f>IF(IFERROR(VLOOKUP($A380,Tabula!$A:$O,14,FALSE),"")=0,"",IFERROR(VLOOKUP($A380,Tabula!$A:$O,14,FALSE),""))</f>
        <v>9.00-12.00
13.00-15.00 (rindas kārt.)</v>
      </c>
      <c r="N380" s="27" t="str">
        <f>IF(IFERROR(VLOOKUP($A380,Tabula!$A:$O,15,FALSE),"")=0,"",IFERROR(VLOOKUP($A380,Tabula!$A:$O,15,FALSE),""))</f>
        <v/>
      </c>
    </row>
    <row r="381" spans="1:14" s="1" customFormat="1" ht="42" customHeight="1" x14ac:dyDescent="0.3">
      <c r="A381" s="2">
        <v>376</v>
      </c>
      <c r="B381" s="10" t="str">
        <f>IFERROR(VLOOKUP(A381,Tabula!$A:$O,3,FALSE),"")</f>
        <v>Ziemeļu rajona nodaļas Teritoriālais centrs "Purvciems"</v>
      </c>
      <c r="C381" s="10" t="str">
        <f>IFERROR(VLOOKUP(A381,Tabula!$A:$O,4,FALSE),"")</f>
        <v xml:space="preserve">Ieriķu iela 2B </v>
      </c>
      <c r="D381" s="13">
        <f>IF(IFERROR(VLOOKUP($A381,Tabula!$A:$O,5,FALSE),"")=0,"",IFERROR(VLOOKUP($A381,Tabula!$A:$O,5,FALSE),""))</f>
        <v>7</v>
      </c>
      <c r="E381" s="10" t="str">
        <f>IFERROR(VLOOKUP(A381,Tabula!$A:$O,6,FALSE),"")</f>
        <v xml:space="preserve"> Sociālais darbinieks darbā ar ģimeni un bērniem</v>
      </c>
      <c r="F381" s="14" t="str">
        <f>IF(IFERROR(VLOOKUP($A381,Tabula!$A:$O,7,FALSE),"")=0,"",IFERROR(VLOOKUP($A381,Tabula!$A:$O,7,FALSE),""))</f>
        <v>Sociālā darba joma</v>
      </c>
      <c r="G381" s="10" t="str">
        <f>IFERROR(VLOOKUP(A381,Tabula!$A:$O,8,FALSE),"")</f>
        <v>Rodoviča Regīna</v>
      </c>
      <c r="H381" s="10" t="str">
        <f>IFERROR(VLOOKUP(A381,Tabula!$A:$O,9,FALSE),"")</f>
        <v>Regina.Rodovica@riga.lv</v>
      </c>
      <c r="I381" s="13">
        <f>IF(IFERROR(VLOOKUP($A381,Tabula!$A:$O,10,FALSE),"")=0,"",IFERROR(VLOOKUP($A381,Tabula!$A:$O,10,FALSE),""))</f>
        <v>67105536</v>
      </c>
      <c r="J381" s="27" t="str">
        <f>IF(IFERROR(VLOOKUP($A381,Tabula!$A:$O,11,FALSE),"")=0,"",IFERROR(VLOOKUP($A381,Tabula!$A:$O,11,FALSE),""))</f>
        <v>13.00-18.00 (rindas kārt.)</v>
      </c>
      <c r="K381" s="27" t="str">
        <f>IF(IFERROR(VLOOKUP($A381,Tabula!$A:$O,12,FALSE),"")=0,"",IFERROR(VLOOKUP($A381,Tabula!$A:$O,12,FALSE),""))</f>
        <v/>
      </c>
      <c r="L381" s="27" t="str">
        <f>IF(IFERROR(VLOOKUP($A381,Tabula!$A:$O,13,FALSE),"")=0,"",IFERROR(VLOOKUP($A381,Tabula!$A:$O,13,FALSE),""))</f>
        <v/>
      </c>
      <c r="M381" s="27" t="str">
        <f>IF(IFERROR(VLOOKUP($A381,Tabula!$A:$O,14,FALSE),"")=0,"",IFERROR(VLOOKUP($A381,Tabula!$A:$O,14,FALSE),""))</f>
        <v>9.00-12.00
13.00-15.00 (rindas kārt.)</v>
      </c>
      <c r="N381" s="27" t="str">
        <f>IF(IFERROR(VLOOKUP($A381,Tabula!$A:$O,15,FALSE),"")=0,"",IFERROR(VLOOKUP($A381,Tabula!$A:$O,15,FALSE),""))</f>
        <v/>
      </c>
    </row>
    <row r="382" spans="1:14" s="1" customFormat="1" ht="42" customHeight="1" x14ac:dyDescent="0.3">
      <c r="A382" s="2">
        <v>377</v>
      </c>
      <c r="B382" s="10" t="str">
        <f>IFERROR(VLOOKUP(A382,Tabula!$A:$O,3,FALSE),"")</f>
        <v>Ziemeļu rajona nodaļas Teritoriālais centrs "Purvciems"</v>
      </c>
      <c r="C382" s="10" t="str">
        <f>IFERROR(VLOOKUP(A382,Tabula!$A:$O,4,FALSE),"")</f>
        <v xml:space="preserve">Ieriķu iela 2B </v>
      </c>
      <c r="D382" s="13">
        <f>IF(IFERROR(VLOOKUP($A382,Tabula!$A:$O,5,FALSE),"")=0,"",IFERROR(VLOOKUP($A382,Tabula!$A:$O,5,FALSE),""))</f>
        <v>20</v>
      </c>
      <c r="E382" s="10" t="str">
        <f>IFERROR(VLOOKUP(A382,Tabula!$A:$O,6,FALSE),"")</f>
        <v xml:space="preserve"> Sociālais darbinieks darbā ar ģimeni un bērniem</v>
      </c>
      <c r="F382" s="14" t="str">
        <f>IF(IFERROR(VLOOKUP($A382,Tabula!$A:$O,7,FALSE),"")=0,"",IFERROR(VLOOKUP($A382,Tabula!$A:$O,7,FALSE),""))</f>
        <v>Sociālā darba joma</v>
      </c>
      <c r="G382" s="10" t="str">
        <f>IFERROR(VLOOKUP(A382,Tabula!$A:$O,8,FALSE),"")</f>
        <v>Sarafanova Kristina</v>
      </c>
      <c r="H382" s="10" t="str">
        <f>IFERROR(VLOOKUP(A382,Tabula!$A:$O,9,FALSE),"")</f>
        <v>kristina.sarafanova@riga.lv</v>
      </c>
      <c r="I382" s="13">
        <f>IF(IFERROR(VLOOKUP($A382,Tabula!$A:$O,10,FALSE),"")=0,"",IFERROR(VLOOKUP($A382,Tabula!$A:$O,10,FALSE),""))</f>
        <v>67037666</v>
      </c>
      <c r="J382" s="27" t="str">
        <f>IF(IFERROR(VLOOKUP($A382,Tabula!$A:$O,11,FALSE),"")=0,"",IFERROR(VLOOKUP($A382,Tabula!$A:$O,11,FALSE),""))</f>
        <v>13.00-18.00 (rindas kārt.)</v>
      </c>
      <c r="K382" s="27" t="str">
        <f>IF(IFERROR(VLOOKUP($A382,Tabula!$A:$O,12,FALSE),"")=0,"",IFERROR(VLOOKUP($A382,Tabula!$A:$O,12,FALSE),""))</f>
        <v/>
      </c>
      <c r="L382" s="27" t="str">
        <f>IF(IFERROR(VLOOKUP($A382,Tabula!$A:$O,13,FALSE),"")=0,"",IFERROR(VLOOKUP($A382,Tabula!$A:$O,13,FALSE),""))</f>
        <v/>
      </c>
      <c r="M382" s="27" t="str">
        <f>IF(IFERROR(VLOOKUP($A382,Tabula!$A:$O,14,FALSE),"")=0,"",IFERROR(VLOOKUP($A382,Tabula!$A:$O,14,FALSE),""))</f>
        <v>9.00-12.00
13.00-15.00 (rindas kārt.)</v>
      </c>
      <c r="N382" s="27" t="str">
        <f>IF(IFERROR(VLOOKUP($A382,Tabula!$A:$O,15,FALSE),"")=0,"",IFERROR(VLOOKUP($A382,Tabula!$A:$O,15,FALSE),""))</f>
        <v/>
      </c>
    </row>
    <row r="383" spans="1:14" s="1" customFormat="1" ht="78" customHeight="1" x14ac:dyDescent="0.3">
      <c r="A383" s="2">
        <v>378</v>
      </c>
      <c r="B383" s="10" t="str">
        <f>IFERROR(VLOOKUP(A383,Tabula!$A:$O,3,FALSE),"")</f>
        <v>Ziemeļu rajona nodaļas Teritoriālais centrs "Purvciems"</v>
      </c>
      <c r="C383" s="10" t="str">
        <f>IFERROR(VLOOKUP(A383,Tabula!$A:$O,4,FALSE),"")</f>
        <v xml:space="preserve">Ieriķu iela 2B </v>
      </c>
      <c r="D383" s="13">
        <f>IF(IFERROR(VLOOKUP($A383,Tabula!$A:$O,5,FALSE),"")=0,"",IFERROR(VLOOKUP($A383,Tabula!$A:$O,5,FALSE),""))</f>
        <v>7</v>
      </c>
      <c r="E383" s="10" t="str">
        <f>IFERROR(VLOOKUP(A383,Tabula!$A:$O,6,FALSE),"")</f>
        <v xml:space="preserve"> Sociālais darbinieks darbā ar ģimeni un bērniem</v>
      </c>
      <c r="F383" s="14" t="str">
        <f>IF(IFERROR(VLOOKUP($A383,Tabula!$A:$O,7,FALSE),"")=0,"",IFERROR(VLOOKUP($A383,Tabula!$A:$O,7,FALSE),""))</f>
        <v>Sociālā darba joma</v>
      </c>
      <c r="G383" s="10" t="str">
        <f>IFERROR(VLOOKUP(A383,Tabula!$A:$O,8,FALSE),"")</f>
        <v>Žarkeviča Olga</v>
      </c>
      <c r="H383" s="10" t="str">
        <f>IFERROR(VLOOKUP(A383,Tabula!$A:$O,9,FALSE),"")</f>
        <v>ozarkevica2@riga.lv</v>
      </c>
      <c r="I383" s="13">
        <f>IF(IFERROR(VLOOKUP($A383,Tabula!$A:$O,10,FALSE),"")=0,"",IFERROR(VLOOKUP($A383,Tabula!$A:$O,10,FALSE),""))</f>
        <v>67012203</v>
      </c>
      <c r="J383" s="27" t="str">
        <f>IF(IFERROR(VLOOKUP($A383,Tabula!$A:$O,11,FALSE),"")=0,"",IFERROR(VLOOKUP($A383,Tabula!$A:$O,11,FALSE),""))</f>
        <v>13.00-18.00 (rindas kārt.)</v>
      </c>
      <c r="K383" s="27" t="str">
        <f>IF(IFERROR(VLOOKUP($A383,Tabula!$A:$O,12,FALSE),"")=0,"",IFERROR(VLOOKUP($A383,Tabula!$A:$O,12,FALSE),""))</f>
        <v/>
      </c>
      <c r="L383" s="27" t="str">
        <f>IF(IFERROR(VLOOKUP($A383,Tabula!$A:$O,13,FALSE),"")=0,"",IFERROR(VLOOKUP($A383,Tabula!$A:$O,13,FALSE),""))</f>
        <v/>
      </c>
      <c r="M383" s="27" t="str">
        <f>IF(IFERROR(VLOOKUP($A383,Tabula!$A:$O,14,FALSE),"")=0,"",IFERROR(VLOOKUP($A383,Tabula!$A:$O,14,FALSE),""))</f>
        <v>9.00-12.00
13.00-15.00 (rindas kārt.)</v>
      </c>
      <c r="N383" s="27" t="str">
        <f>IF(IFERROR(VLOOKUP($A383,Tabula!$A:$O,15,FALSE),"")=0,"",IFERROR(VLOOKUP($A383,Tabula!$A:$O,15,FALSE),""))</f>
        <v/>
      </c>
    </row>
    <row r="384" spans="1:14" s="1" customFormat="1" ht="78" customHeight="1" x14ac:dyDescent="0.3">
      <c r="A384" s="2">
        <v>379</v>
      </c>
      <c r="B384" s="10" t="str">
        <f>IFERROR(VLOOKUP(A384,Tabula!$A:$O,3,FALSE),"")</f>
        <v>Ziemeļu rajona nodaļas Teritoriālais centrs "Purvciems"</v>
      </c>
      <c r="C384" s="10" t="str">
        <f>IFERROR(VLOOKUP(A384,Tabula!$A:$O,4,FALSE),"")</f>
        <v xml:space="preserve">Ieriķu iela 2B </v>
      </c>
      <c r="D384" s="13">
        <f>IF(IFERROR(VLOOKUP($A384,Tabula!$A:$O,5,FALSE),"")=0,"",IFERROR(VLOOKUP($A384,Tabula!$A:$O,5,FALSE),""))</f>
        <v>22</v>
      </c>
      <c r="E384" s="10" t="str">
        <f>IFERROR(VLOOKUP(A384,Tabula!$A:$O,6,FALSE),"")</f>
        <v xml:space="preserve"> Sociālais darbinieks darbā ar ģimeni un bērniem</v>
      </c>
      <c r="F384" s="14" t="str">
        <f>IF(IFERROR(VLOOKUP($A384,Tabula!$A:$O,7,FALSE),"")=0,"",IFERROR(VLOOKUP($A384,Tabula!$A:$O,7,FALSE),""))</f>
        <v>Sociālā darba joma</v>
      </c>
      <c r="G384" s="10">
        <f>IFERROR(VLOOKUP(A384,Tabula!$A:$O,8,FALSE),"")</f>
        <v>0</v>
      </c>
      <c r="H384" s="10">
        <f>IFERROR(VLOOKUP(A384,Tabula!$A:$O,9,FALSE),"")</f>
        <v>0</v>
      </c>
      <c r="I384" s="13" t="str">
        <f>IF(IFERROR(VLOOKUP($A384,Tabula!$A:$O,10,FALSE),"")=0,"",IFERROR(VLOOKUP($A384,Tabula!$A:$O,10,FALSE),""))</f>
        <v/>
      </c>
      <c r="J384" s="27" t="str">
        <f>IF(IFERROR(VLOOKUP($A384,Tabula!$A:$O,11,FALSE),"")=0,"",IFERROR(VLOOKUP($A384,Tabula!$A:$O,11,FALSE),""))</f>
        <v>13.00-18.00 (rindas kārt.)</v>
      </c>
      <c r="K384" s="27" t="str">
        <f>IF(IFERROR(VLOOKUP($A384,Tabula!$A:$O,12,FALSE),"")=0,"",IFERROR(VLOOKUP($A384,Tabula!$A:$O,12,FALSE),""))</f>
        <v/>
      </c>
      <c r="L384" s="27" t="str">
        <f>IF(IFERROR(VLOOKUP($A384,Tabula!$A:$O,13,FALSE),"")=0,"",IFERROR(VLOOKUP($A384,Tabula!$A:$O,13,FALSE),""))</f>
        <v/>
      </c>
      <c r="M384" s="27" t="str">
        <f>IF(IFERROR(VLOOKUP($A384,Tabula!$A:$O,14,FALSE),"")=0,"",IFERROR(VLOOKUP($A384,Tabula!$A:$O,14,FALSE),""))</f>
        <v>9.00-12.00
13.00-15.00 (rindas kārt.)</v>
      </c>
      <c r="N384" s="27" t="str">
        <f>IF(IFERROR(VLOOKUP($A384,Tabula!$A:$O,15,FALSE),"")=0,"",IFERROR(VLOOKUP($A384,Tabula!$A:$O,15,FALSE),""))</f>
        <v/>
      </c>
    </row>
    <row r="385" spans="1:14" s="1" customFormat="1" ht="78" customHeight="1" x14ac:dyDescent="0.3">
      <c r="A385" s="2">
        <v>380</v>
      </c>
      <c r="B385" s="10" t="str">
        <f>IFERROR(VLOOKUP(A385,Tabula!$A:$O,3,FALSE),"")</f>
        <v>Ziemeļu rajona nodaļas Teritoriālais centrs "Purvciems"</v>
      </c>
      <c r="C385" s="10" t="str">
        <f>IFERROR(VLOOKUP(A385,Tabula!$A:$O,4,FALSE),"")</f>
        <v xml:space="preserve">Pērnavas iela 1 </v>
      </c>
      <c r="D385" s="13">
        <f>IF(IFERROR(VLOOKUP($A385,Tabula!$A:$O,5,FALSE),"")=0,"",IFERROR(VLOOKUP($A385,Tabula!$A:$O,5,FALSE),""))</f>
        <v>5</v>
      </c>
      <c r="E385" s="10" t="str">
        <f>IFERROR(VLOOKUP(A385,Tabula!$A:$O,6,FALSE),"")</f>
        <v xml:space="preserve"> Sociālais darbinieks</v>
      </c>
      <c r="F385" s="14" t="str">
        <f>IF(IFERROR(VLOOKUP($A385,Tabula!$A:$O,7,FALSE),"")=0,"",IFERROR(VLOOKUP($A385,Tabula!$A:$O,7,FALSE),""))</f>
        <v>Sociālā darba joma</v>
      </c>
      <c r="G385" s="10" t="str">
        <f>IFERROR(VLOOKUP(A385,Tabula!$A:$O,8,FALSE),"")</f>
        <v>Jansone Inita</v>
      </c>
      <c r="H385" s="10" t="str">
        <f>IFERROR(VLOOKUP(A385,Tabula!$A:$O,9,FALSE),"")</f>
        <v>Inita.Jansone@riga.lv</v>
      </c>
      <c r="I385" s="13">
        <f>IF(IFERROR(VLOOKUP($A385,Tabula!$A:$O,10,FALSE),"")=0,"",IFERROR(VLOOKUP($A385,Tabula!$A:$O,10,FALSE),""))</f>
        <v>67181813</v>
      </c>
      <c r="J385" s="27" t="str">
        <f>IF(IFERROR(VLOOKUP($A385,Tabula!$A:$O,11,FALSE),"")=0,"",IFERROR(VLOOKUP($A385,Tabula!$A:$O,11,FALSE),""))</f>
        <v>13.00-18.00 (iepr.pier.)</v>
      </c>
      <c r="K385" s="27" t="str">
        <f>IF(IFERROR(VLOOKUP($A385,Tabula!$A:$O,12,FALSE),"")=0,"",IFERROR(VLOOKUP($A385,Tabula!$A:$O,12,FALSE),""))</f>
        <v>9.00-13.00 (rindas kārt.)</v>
      </c>
      <c r="L385" s="27" t="str">
        <f>IF(IFERROR(VLOOKUP($A385,Tabula!$A:$O,13,FALSE),"")=0,"",IFERROR(VLOOKUP($A385,Tabula!$A:$O,13,FALSE),""))</f>
        <v/>
      </c>
      <c r="M385" s="27" t="str">
        <f>IF(IFERROR(VLOOKUP($A385,Tabula!$A:$O,14,FALSE),"")=0,"",IFERROR(VLOOKUP($A385,Tabula!$A:$O,14,FALSE),""))</f>
        <v>9.00-12.00 
13.00-16.00
(iep.pier)</v>
      </c>
      <c r="N385" s="27" t="str">
        <f>IF(IFERROR(VLOOKUP($A385,Tabula!$A:$O,15,FALSE),"")=0,"",IFERROR(VLOOKUP($A385,Tabula!$A:$O,15,FALSE),""))</f>
        <v/>
      </c>
    </row>
    <row r="386" spans="1:14" s="1" customFormat="1" ht="78" customHeight="1" x14ac:dyDescent="0.3">
      <c r="A386" s="2">
        <v>381</v>
      </c>
      <c r="B386" s="10" t="str">
        <f>IFERROR(VLOOKUP(A386,Tabula!$A:$O,3,FALSE),"")</f>
        <v>Ziemeļu rajona nodaļas Teritoriālais centrs "Purvciems"</v>
      </c>
      <c r="C386" s="10" t="str">
        <f>IFERROR(VLOOKUP(A386,Tabula!$A:$O,4,FALSE),"")</f>
        <v xml:space="preserve">Ieriķu iela 2B </v>
      </c>
      <c r="D386" s="13">
        <f>IF(IFERROR(VLOOKUP($A386,Tabula!$A:$O,5,FALSE),"")=0,"",IFERROR(VLOOKUP($A386,Tabula!$A:$O,5,FALSE),""))</f>
        <v>20</v>
      </c>
      <c r="E386" s="10" t="str">
        <f>IFERROR(VLOOKUP(A386,Tabula!$A:$O,6,FALSE),"")</f>
        <v xml:space="preserve"> Sociālais darbinieks</v>
      </c>
      <c r="F386" s="14" t="str">
        <f>IF(IFERROR(VLOOKUP($A386,Tabula!$A:$O,7,FALSE),"")=0,"",IFERROR(VLOOKUP($A386,Tabula!$A:$O,7,FALSE),""))</f>
        <v>Sociālā darba joma</v>
      </c>
      <c r="G386" s="10">
        <f>IFERROR(VLOOKUP(A386,Tabula!$A:$O,8,FALSE),"")</f>
        <v>0</v>
      </c>
      <c r="H386" s="10">
        <f>IFERROR(VLOOKUP(A386,Tabula!$A:$O,9,FALSE),"")</f>
        <v>0</v>
      </c>
      <c r="I386" s="13">
        <f>IF(IFERROR(VLOOKUP($A386,Tabula!$A:$O,10,FALSE),"")=0,"",IFERROR(VLOOKUP($A386,Tabula!$A:$O,10,FALSE),""))</f>
        <v>67181574</v>
      </c>
      <c r="J386" s="27" t="str">
        <f>IF(IFERROR(VLOOKUP($A386,Tabula!$A:$O,11,FALSE),"")=0,"",IFERROR(VLOOKUP($A386,Tabula!$A:$O,11,FALSE),""))</f>
        <v>13.00-18.00 (iepr.pier.)</v>
      </c>
      <c r="K386" s="27" t="str">
        <f>IF(IFERROR(VLOOKUP($A386,Tabula!$A:$O,12,FALSE),"")=0,"",IFERROR(VLOOKUP($A386,Tabula!$A:$O,12,FALSE),""))</f>
        <v>9.00-13.00 (rindas kārt.)</v>
      </c>
      <c r="L386" s="27" t="str">
        <f>IF(IFERROR(VLOOKUP($A386,Tabula!$A:$O,13,FALSE),"")=0,"",IFERROR(VLOOKUP($A386,Tabula!$A:$O,13,FALSE),""))</f>
        <v/>
      </c>
      <c r="M386" s="27" t="str">
        <f>IF(IFERROR(VLOOKUP($A386,Tabula!$A:$O,14,FALSE),"")=0,"",IFERROR(VLOOKUP($A386,Tabula!$A:$O,14,FALSE),""))</f>
        <v>9.00-12.00 
13.00-16.00
(iep.pier)</v>
      </c>
      <c r="N386" s="27" t="str">
        <f>IF(IFERROR(VLOOKUP($A386,Tabula!$A:$O,15,FALSE),"")=0,"",IFERROR(VLOOKUP($A386,Tabula!$A:$O,15,FALSE),""))</f>
        <v/>
      </c>
    </row>
    <row r="387" spans="1:14" s="1" customFormat="1" ht="78" customHeight="1" x14ac:dyDescent="0.3">
      <c r="A387" s="2">
        <v>382</v>
      </c>
      <c r="B387" s="10" t="str">
        <f>IFERROR(VLOOKUP(A387,Tabula!$A:$O,3,FALSE),"")</f>
        <v>Ziemeļu rajona nodaļas Teritoriālais centrs "Purvciems"</v>
      </c>
      <c r="C387" s="10" t="str">
        <f>IFERROR(VLOOKUP(A387,Tabula!$A:$O,4,FALSE),"")</f>
        <v xml:space="preserve">Pērnavas iela 1 </v>
      </c>
      <c r="D387" s="13">
        <f>IF(IFERROR(VLOOKUP($A387,Tabula!$A:$O,5,FALSE),"")=0,"",IFERROR(VLOOKUP($A387,Tabula!$A:$O,5,FALSE),""))</f>
        <v>4</v>
      </c>
      <c r="E387" s="10" t="str">
        <f>IFERROR(VLOOKUP(A387,Tabula!$A:$O,6,FALSE),"")</f>
        <v xml:space="preserve">  Sociālais darbinieks</v>
      </c>
      <c r="F387" s="14" t="str">
        <f>IF(IFERROR(VLOOKUP($A387,Tabula!$A:$O,7,FALSE),"")=0,"",IFERROR(VLOOKUP($A387,Tabula!$A:$O,7,FALSE),""))</f>
        <v>Sociālā pakalpojuma joma</v>
      </c>
      <c r="G387" s="10" t="str">
        <f>IFERROR(VLOOKUP(A387,Tabula!$A:$O,8,FALSE),"")</f>
        <v>Kleimane Vineta</v>
      </c>
      <c r="H387" s="10" t="str">
        <f>IFERROR(VLOOKUP(A387,Tabula!$A:$O,9,FALSE),"")</f>
        <v>Vineta.Kleimane@riga.lv</v>
      </c>
      <c r="I387" s="13">
        <f>IF(IFERROR(VLOOKUP($A387,Tabula!$A:$O,10,FALSE),"")=0,"",IFERROR(VLOOKUP($A387,Tabula!$A:$O,10,FALSE),""))</f>
        <v>67037950</v>
      </c>
      <c r="J387" s="27" t="str">
        <f>IF(IFERROR(VLOOKUP($A387,Tabula!$A:$O,11,FALSE),"")=0,"",IFERROR(VLOOKUP($A387,Tabula!$A:$O,11,FALSE),""))</f>
        <v>13.00-18.00 (iepr.pier.)</v>
      </c>
      <c r="K387" s="27" t="str">
        <f>IF(IFERROR(VLOOKUP($A387,Tabula!$A:$O,12,FALSE),"")=0,"",IFERROR(VLOOKUP($A387,Tabula!$A:$O,12,FALSE),""))</f>
        <v>9.00-13.00 (rindas kārt.)</v>
      </c>
      <c r="L387" s="27" t="str">
        <f>IF(IFERROR(VLOOKUP($A387,Tabula!$A:$O,13,FALSE),"")=0,"",IFERROR(VLOOKUP($A387,Tabula!$A:$O,13,FALSE),""))</f>
        <v/>
      </c>
      <c r="M387" s="27" t="str">
        <f>IF(IFERROR(VLOOKUP($A387,Tabula!$A:$O,14,FALSE),"")=0,"",IFERROR(VLOOKUP($A387,Tabula!$A:$O,14,FALSE),""))</f>
        <v>9.00-12.00 
13.00-16.00
(iep.pier)</v>
      </c>
      <c r="N387" s="27" t="str">
        <f>IF(IFERROR(VLOOKUP($A387,Tabula!$A:$O,15,FALSE),"")=0,"",IFERROR(VLOOKUP($A387,Tabula!$A:$O,15,FALSE),""))</f>
        <v/>
      </c>
    </row>
    <row r="388" spans="1:14" s="1" customFormat="1" ht="78" customHeight="1" x14ac:dyDescent="0.3">
      <c r="A388" s="2">
        <v>383</v>
      </c>
      <c r="B388" s="10" t="str">
        <f>IFERROR(VLOOKUP(A388,Tabula!$A:$O,3,FALSE),"")</f>
        <v>Ziemeļu rajona nodaļas Teritoriālais centrs "Purvciems"</v>
      </c>
      <c r="C388" s="10" t="str">
        <f>IFERROR(VLOOKUP(A388,Tabula!$A:$O,4,FALSE),"")</f>
        <v xml:space="preserve">Pērnavas iela 1 </v>
      </c>
      <c r="D388" s="13">
        <f>IF(IFERROR(VLOOKUP($A388,Tabula!$A:$O,5,FALSE),"")=0,"",IFERROR(VLOOKUP($A388,Tabula!$A:$O,5,FALSE),""))</f>
        <v>2</v>
      </c>
      <c r="E388" s="10" t="str">
        <f>IFERROR(VLOOKUP(A388,Tabula!$A:$O,6,FALSE),"")</f>
        <v xml:space="preserve">  Sociālais darbinieks</v>
      </c>
      <c r="F388" s="14" t="str">
        <f>IF(IFERROR(VLOOKUP($A388,Tabula!$A:$O,7,FALSE),"")=0,"",IFERROR(VLOOKUP($A388,Tabula!$A:$O,7,FALSE),""))</f>
        <v>Sociālā pakalpojuma joma</v>
      </c>
      <c r="G388" s="10" t="str">
        <f>IFERROR(VLOOKUP(A388,Tabula!$A:$O,8,FALSE),"")</f>
        <v>Millere Ērika</v>
      </c>
      <c r="H388" s="10" t="str">
        <f>IFERROR(VLOOKUP(A388,Tabula!$A:$O,9,FALSE),"")</f>
        <v>Erika.Millere@riga.lv</v>
      </c>
      <c r="I388" s="13">
        <f>IF(IFERROR(VLOOKUP($A388,Tabula!$A:$O,10,FALSE),"")=0,"",IFERROR(VLOOKUP($A388,Tabula!$A:$O,10,FALSE),""))</f>
        <v>67037954</v>
      </c>
      <c r="J388" s="27" t="str">
        <f>IF(IFERROR(VLOOKUP($A388,Tabula!$A:$O,11,FALSE),"")=0,"",IFERROR(VLOOKUP($A388,Tabula!$A:$O,11,FALSE),""))</f>
        <v>13.00-18.00 (iepr.pier.)</v>
      </c>
      <c r="K388" s="27" t="str">
        <f>IF(IFERROR(VLOOKUP($A388,Tabula!$A:$O,12,FALSE),"")=0,"",IFERROR(VLOOKUP($A388,Tabula!$A:$O,12,FALSE),""))</f>
        <v>9.00-13.00 (rindas kārt.)</v>
      </c>
      <c r="L388" s="27" t="str">
        <f>IF(IFERROR(VLOOKUP($A388,Tabula!$A:$O,13,FALSE),"")=0,"",IFERROR(VLOOKUP($A388,Tabula!$A:$O,13,FALSE),""))</f>
        <v/>
      </c>
      <c r="M388" s="27" t="str">
        <f>IF(IFERROR(VLOOKUP($A388,Tabula!$A:$O,14,FALSE),"")=0,"",IFERROR(VLOOKUP($A388,Tabula!$A:$O,14,FALSE),""))</f>
        <v>9.00-12.00 
13.00-16.00
(iep.pier)</v>
      </c>
      <c r="N388" s="27" t="str">
        <f>IF(IFERROR(VLOOKUP($A388,Tabula!$A:$O,15,FALSE),"")=0,"",IFERROR(VLOOKUP($A388,Tabula!$A:$O,15,FALSE),""))</f>
        <v/>
      </c>
    </row>
    <row r="389" spans="1:14" s="1" customFormat="1" ht="78" customHeight="1" x14ac:dyDescent="0.3">
      <c r="A389" s="2">
        <v>384</v>
      </c>
      <c r="B389" s="10" t="str">
        <f>IFERROR(VLOOKUP(A389,Tabula!$A:$O,3,FALSE),"")</f>
        <v>Ziemeļu rajona nodaļas Teritoriālais centrs "Purvciems"</v>
      </c>
      <c r="C389" s="10" t="str">
        <f>IFERROR(VLOOKUP(A389,Tabula!$A:$O,4,FALSE),"")</f>
        <v xml:space="preserve">Pērnavas iela 1 </v>
      </c>
      <c r="D389" s="13">
        <f>IF(IFERROR(VLOOKUP($A389,Tabula!$A:$O,5,FALSE),"")=0,"",IFERROR(VLOOKUP($A389,Tabula!$A:$O,5,FALSE),""))</f>
        <v>4</v>
      </c>
      <c r="E389" s="10" t="str">
        <f>IFERROR(VLOOKUP(A389,Tabula!$A:$O,6,FALSE),"")</f>
        <v xml:space="preserve">  Sociālais darbinieks</v>
      </c>
      <c r="F389" s="14" t="str">
        <f>IF(IFERROR(VLOOKUP($A389,Tabula!$A:$O,7,FALSE),"")=0,"",IFERROR(VLOOKUP($A389,Tabula!$A:$O,7,FALSE),""))</f>
        <v>Sociālā pakalpojuma joma</v>
      </c>
      <c r="G389" s="10" t="str">
        <f>IFERROR(VLOOKUP(A389,Tabula!$A:$O,8,FALSE),"")</f>
        <v>Stradiņa Gunta</v>
      </c>
      <c r="H389" s="10" t="str">
        <f>IFERROR(VLOOKUP(A389,Tabula!$A:$O,9,FALSE),"")</f>
        <v>Gunta.Stradina@riga.lv</v>
      </c>
      <c r="I389" s="13">
        <f>IF(IFERROR(VLOOKUP($A389,Tabula!$A:$O,10,FALSE),"")=0,"",IFERROR(VLOOKUP($A389,Tabula!$A:$O,10,FALSE),""))</f>
        <v>67181576</v>
      </c>
      <c r="J389" s="27" t="str">
        <f>IF(IFERROR(VLOOKUP($A389,Tabula!$A:$O,11,FALSE),"")=0,"",IFERROR(VLOOKUP($A389,Tabula!$A:$O,11,FALSE),""))</f>
        <v>13.00-18.00 (iepr.pier.)</v>
      </c>
      <c r="K389" s="27" t="str">
        <f>IF(IFERROR(VLOOKUP($A389,Tabula!$A:$O,12,FALSE),"")=0,"",IFERROR(VLOOKUP($A389,Tabula!$A:$O,12,FALSE),""))</f>
        <v>9.00-13.00 (rindas kārt.)</v>
      </c>
      <c r="L389" s="27" t="str">
        <f>IF(IFERROR(VLOOKUP($A389,Tabula!$A:$O,13,FALSE),"")=0,"",IFERROR(VLOOKUP($A389,Tabula!$A:$O,13,FALSE),""))</f>
        <v/>
      </c>
      <c r="M389" s="27" t="str">
        <f>IF(IFERROR(VLOOKUP($A389,Tabula!$A:$O,14,FALSE),"")=0,"",IFERROR(VLOOKUP($A389,Tabula!$A:$O,14,FALSE),""))</f>
        <v>9.00-12.00 
13.00-16.00
(iep.pier)</v>
      </c>
      <c r="N389" s="27" t="str">
        <f>IF(IFERROR(VLOOKUP($A389,Tabula!$A:$O,15,FALSE),"")=0,"",IFERROR(VLOOKUP($A389,Tabula!$A:$O,15,FALSE),""))</f>
        <v/>
      </c>
    </row>
    <row r="390" spans="1:14" s="1" customFormat="1" ht="78" customHeight="1" x14ac:dyDescent="0.3">
      <c r="A390" s="2">
        <v>385</v>
      </c>
      <c r="B390" s="10" t="str">
        <f>IFERROR(VLOOKUP(A390,Tabula!$A:$O,3,FALSE),"")</f>
        <v>Ziemeļu rajona nodaļas Teritoriālais centrs "Purvciems"</v>
      </c>
      <c r="C390" s="10" t="str">
        <f>IFERROR(VLOOKUP(A390,Tabula!$A:$O,4,FALSE),"")</f>
        <v xml:space="preserve">Pērnavas iela 1 </v>
      </c>
      <c r="D390" s="13">
        <f>IF(IFERROR(VLOOKUP($A390,Tabula!$A:$O,5,FALSE),"")=0,"",IFERROR(VLOOKUP($A390,Tabula!$A:$O,5,FALSE),""))</f>
        <v>2</v>
      </c>
      <c r="E390" s="10" t="str">
        <f>IFERROR(VLOOKUP(A390,Tabula!$A:$O,6,FALSE),"")</f>
        <v xml:space="preserve">  Sociālais darbinieks</v>
      </c>
      <c r="F390" s="14" t="str">
        <f>IF(IFERROR(VLOOKUP($A390,Tabula!$A:$O,7,FALSE),"")=0,"",IFERROR(VLOOKUP($A390,Tabula!$A:$O,7,FALSE),""))</f>
        <v>Sociālā pakalpojuma joma</v>
      </c>
      <c r="G390" s="10" t="str">
        <f>IFERROR(VLOOKUP(A390,Tabula!$A:$O,8,FALSE),"")</f>
        <v>Strazda Edīte</v>
      </c>
      <c r="H390" s="10" t="str">
        <f>IFERROR(VLOOKUP(A390,Tabula!$A:$O,9,FALSE),"")</f>
        <v>Edite.Strazda@riga.lv</v>
      </c>
      <c r="I390" s="13">
        <f>IF(IFERROR(VLOOKUP($A390,Tabula!$A:$O,10,FALSE),"")=0,"",IFERROR(VLOOKUP($A390,Tabula!$A:$O,10,FALSE),""))</f>
        <v>67037951</v>
      </c>
      <c r="J390" s="27" t="str">
        <f>IF(IFERROR(VLOOKUP($A390,Tabula!$A:$O,11,FALSE),"")=0,"",IFERROR(VLOOKUP($A390,Tabula!$A:$O,11,FALSE),""))</f>
        <v>13.00-18.00 (iepr.pier.)</v>
      </c>
      <c r="K390" s="27" t="str">
        <f>IF(IFERROR(VLOOKUP($A390,Tabula!$A:$O,12,FALSE),"")=0,"",IFERROR(VLOOKUP($A390,Tabula!$A:$O,12,FALSE),""))</f>
        <v>9.00-13.00 (rindas kārt.)</v>
      </c>
      <c r="L390" s="27" t="str">
        <f>IF(IFERROR(VLOOKUP($A390,Tabula!$A:$O,13,FALSE),"")=0,"",IFERROR(VLOOKUP($A390,Tabula!$A:$O,13,FALSE),""))</f>
        <v/>
      </c>
      <c r="M390" s="27" t="str">
        <f>IF(IFERROR(VLOOKUP($A390,Tabula!$A:$O,14,FALSE),"")=0,"",IFERROR(VLOOKUP($A390,Tabula!$A:$O,14,FALSE),""))</f>
        <v>9.00-12.00 
13.00-16.00
(iep.pier)</v>
      </c>
      <c r="N390" s="27" t="str">
        <f>IF(IFERROR(VLOOKUP($A390,Tabula!$A:$O,15,FALSE),"")=0,"",IFERROR(VLOOKUP($A390,Tabula!$A:$O,15,FALSE),""))</f>
        <v/>
      </c>
    </row>
    <row r="391" spans="1:14" s="1" customFormat="1" ht="78" customHeight="1" x14ac:dyDescent="0.3">
      <c r="A391" s="2">
        <v>386</v>
      </c>
      <c r="B391" s="10" t="str">
        <f>IFERROR(VLOOKUP(A391,Tabula!$A:$O,3,FALSE),"")</f>
        <v>Ziemeļu rajona nodaļas Teritoriālais centrs "Purvciems"</v>
      </c>
      <c r="C391" s="10" t="str">
        <f>IFERROR(VLOOKUP(A391,Tabula!$A:$O,4,FALSE),"")</f>
        <v xml:space="preserve">Ieriķu iela 2B </v>
      </c>
      <c r="D391" s="13">
        <f>IF(IFERROR(VLOOKUP($A391,Tabula!$A:$O,5,FALSE),"")=0,"",IFERROR(VLOOKUP($A391,Tabula!$A:$O,5,FALSE),""))</f>
        <v>4</v>
      </c>
      <c r="E391" s="10" t="str">
        <f>IFERROR(VLOOKUP(A391,Tabula!$A:$O,6,FALSE),"")</f>
        <v xml:space="preserve">   Vecākais sociālais darbinieks</v>
      </c>
      <c r="F391" s="14" t="str">
        <f>IF(IFERROR(VLOOKUP($A391,Tabula!$A:$O,7,FALSE),"")=0,"",IFERROR(VLOOKUP($A391,Tabula!$A:$O,7,FALSE),""))</f>
        <v>Sociālās palīdzības joma</v>
      </c>
      <c r="G391" s="10" t="str">
        <f>IFERROR(VLOOKUP(A391,Tabula!$A:$O,8,FALSE),"")</f>
        <v>Veidemanis Agris</v>
      </c>
      <c r="H391" s="10" t="str">
        <f>IFERROR(VLOOKUP(A391,Tabula!$A:$O,9,FALSE),"")</f>
        <v>Agris.Veidemanis@riga.lv</v>
      </c>
      <c r="I391" s="13">
        <f>IF(IFERROR(VLOOKUP($A391,Tabula!$A:$O,10,FALSE),"")=0,"",IFERROR(VLOOKUP($A391,Tabula!$A:$O,10,FALSE),""))</f>
        <v>67181616</v>
      </c>
      <c r="J391" s="27" t="str">
        <f>IF(IFERROR(VLOOKUP($A391,Tabula!$A:$O,11,FALSE),"")=0,"",IFERROR(VLOOKUP($A391,Tabula!$A:$O,11,FALSE),""))</f>
        <v>13.00-18.00 (rindas kārt.)</v>
      </c>
      <c r="K391" s="27" t="str">
        <f>IF(IFERROR(VLOOKUP($A391,Tabula!$A:$O,12,FALSE),"")=0,"",IFERROR(VLOOKUP($A391,Tabula!$A:$O,12,FALSE),""))</f>
        <v/>
      </c>
      <c r="L391" s="27" t="str">
        <f>IF(IFERROR(VLOOKUP($A391,Tabula!$A:$O,13,FALSE),"")=0,"",IFERROR(VLOOKUP($A391,Tabula!$A:$O,13,FALSE),""))</f>
        <v/>
      </c>
      <c r="M391" s="27" t="str">
        <f>IF(IFERROR(VLOOKUP($A391,Tabula!$A:$O,14,FALSE),"")=0,"",IFERROR(VLOOKUP($A391,Tabula!$A:$O,14,FALSE),""))</f>
        <v>9.00-12.00
13.00-15.00 (rindas kārt.)</v>
      </c>
      <c r="N391" s="27" t="str">
        <f>IF(IFERROR(VLOOKUP($A391,Tabula!$A:$O,15,FALSE),"")=0,"",IFERROR(VLOOKUP($A391,Tabula!$A:$O,15,FALSE),""))</f>
        <v/>
      </c>
    </row>
    <row r="392" spans="1:14" s="1" customFormat="1" ht="78" customHeight="1" x14ac:dyDescent="0.3">
      <c r="A392" s="2">
        <v>387</v>
      </c>
      <c r="B392" s="10" t="str">
        <f>IFERROR(VLOOKUP(A392,Tabula!$A:$O,3,FALSE),"")</f>
        <v>Ziemeļu rajona nodaļas Teritoriālais centrs "Purvciems"</v>
      </c>
      <c r="C392" s="10" t="str">
        <f>IFERROR(VLOOKUP(A392,Tabula!$A:$O,4,FALSE),"")</f>
        <v xml:space="preserve">Ieriķu iela 2B </v>
      </c>
      <c r="D392" s="13">
        <f>IF(IFERROR(VLOOKUP($A392,Tabula!$A:$O,5,FALSE),"")=0,"",IFERROR(VLOOKUP($A392,Tabula!$A:$O,5,FALSE),""))</f>
        <v>5</v>
      </c>
      <c r="E392" s="10" t="str">
        <f>IFERROR(VLOOKUP(A392,Tabula!$A:$O,6,FALSE),"")</f>
        <v xml:space="preserve">    Sociālās palīdzības organizators</v>
      </c>
      <c r="F392" s="14" t="str">
        <f>IF(IFERROR(VLOOKUP($A392,Tabula!$A:$O,7,FALSE),"")=0,"",IFERROR(VLOOKUP($A392,Tabula!$A:$O,7,FALSE),""))</f>
        <v>Sociālās palīdzības joma</v>
      </c>
      <c r="G392" s="10" t="str">
        <f>IFERROR(VLOOKUP(A392,Tabula!$A:$O,8,FALSE),"")</f>
        <v>Afoņina Natālija</v>
      </c>
      <c r="H392" s="10" t="str">
        <f>IFERROR(VLOOKUP(A392,Tabula!$A:$O,9,FALSE),"")</f>
        <v>natalja.afonina@riga.lv</v>
      </c>
      <c r="I392" s="13">
        <f>IF(IFERROR(VLOOKUP($A392,Tabula!$A:$O,10,FALSE),"")=0,"",IFERROR(VLOOKUP($A392,Tabula!$A:$O,10,FALSE),""))</f>
        <v>67181572</v>
      </c>
      <c r="J392" s="27" t="str">
        <f>IF(IFERROR(VLOOKUP($A392,Tabula!$A:$O,11,FALSE),"")=0,"",IFERROR(VLOOKUP($A392,Tabula!$A:$O,11,FALSE),""))</f>
        <v>9.00-18.00 (iepr.pier.)</v>
      </c>
      <c r="K392" s="27" t="str">
        <f>IF(IFERROR(VLOOKUP($A392,Tabula!$A:$O,12,FALSE),"")=0,"",IFERROR(VLOOKUP($A392,Tabula!$A:$O,12,FALSE),""))</f>
        <v>9.00-16.30 (iepr.pier.)</v>
      </c>
      <c r="L392" s="27" t="str">
        <f>IF(IFERROR(VLOOKUP($A392,Tabula!$A:$O,13,FALSE),"")=0,"",IFERROR(VLOOKUP($A392,Tabula!$A:$O,13,FALSE),""))</f>
        <v>9.00-16.30 (iepr.pier.)</v>
      </c>
      <c r="M392" s="27" t="str">
        <f>IF(IFERROR(VLOOKUP($A392,Tabula!$A:$O,14,FALSE),"")=0,"",IFERROR(VLOOKUP($A392,Tabula!$A:$O,14,FALSE),""))</f>
        <v>9.00-16.30 (iepr.pier.)</v>
      </c>
      <c r="N392" s="27" t="str">
        <f>IF(IFERROR(VLOOKUP($A392,Tabula!$A:$O,15,FALSE),"")=0,"",IFERROR(VLOOKUP($A392,Tabula!$A:$O,15,FALSE),""))</f>
        <v>9.00-14.00 (Apkalpo aprūpes mājās pakalpojuma sniedzēja darbiniekus)</v>
      </c>
    </row>
    <row r="393" spans="1:14" s="1" customFormat="1" ht="78" customHeight="1" x14ac:dyDescent="0.3">
      <c r="A393" s="2">
        <v>388</v>
      </c>
      <c r="B393" s="10" t="str">
        <f>IFERROR(VLOOKUP(A393,Tabula!$A:$O,3,FALSE),"")</f>
        <v>Ziemeļu rajona nodaļas Teritoriālais centrs "Purvciems"</v>
      </c>
      <c r="C393" s="10" t="str">
        <f>IFERROR(VLOOKUP(A393,Tabula!$A:$O,4,FALSE),"")</f>
        <v xml:space="preserve">Ieriķu iela 2B </v>
      </c>
      <c r="D393" s="13">
        <f>IF(IFERROR(VLOOKUP($A393,Tabula!$A:$O,5,FALSE),"")=0,"",IFERROR(VLOOKUP($A393,Tabula!$A:$O,5,FALSE),""))</f>
        <v>23</v>
      </c>
      <c r="E393" s="10" t="str">
        <f>IFERROR(VLOOKUP(A393,Tabula!$A:$O,6,FALSE),"")</f>
        <v xml:space="preserve">    Sociālās palīdzības organizators</v>
      </c>
      <c r="F393" s="14" t="str">
        <f>IF(IFERROR(VLOOKUP($A393,Tabula!$A:$O,7,FALSE),"")=0,"",IFERROR(VLOOKUP($A393,Tabula!$A:$O,7,FALSE),""))</f>
        <v>Sociālās palīdzības joma</v>
      </c>
      <c r="G393" s="10" t="str">
        <f>IFERROR(VLOOKUP(A393,Tabula!$A:$O,8,FALSE),"")</f>
        <v>Ansone Mārīte</v>
      </c>
      <c r="H393" s="10" t="str">
        <f>IFERROR(VLOOKUP(A393,Tabula!$A:$O,9,FALSE),"")</f>
        <v>Marite.Ansone@riga.lv</v>
      </c>
      <c r="I393" s="13">
        <f>IF(IFERROR(VLOOKUP($A393,Tabula!$A:$O,10,FALSE),"")=0,"",IFERROR(VLOOKUP($A393,Tabula!$A:$O,10,FALSE),""))</f>
        <v>67181531</v>
      </c>
      <c r="J393" s="27" t="str">
        <f>IF(IFERROR(VLOOKUP($A393,Tabula!$A:$O,11,FALSE),"")=0,"",IFERROR(VLOOKUP($A393,Tabula!$A:$O,11,FALSE),""))</f>
        <v>9.00-18.00 (iepr.pier.)</v>
      </c>
      <c r="K393" s="27" t="str">
        <f>IF(IFERROR(VLOOKUP($A393,Tabula!$A:$O,12,FALSE),"")=0,"",IFERROR(VLOOKUP($A393,Tabula!$A:$O,12,FALSE),""))</f>
        <v>9.00-16.30 (iepr.pier.)</v>
      </c>
      <c r="L393" s="27" t="str">
        <f>IF(IFERROR(VLOOKUP($A393,Tabula!$A:$O,13,FALSE),"")=0,"",IFERROR(VLOOKUP($A393,Tabula!$A:$O,13,FALSE),""))</f>
        <v>9.00-16.30 (iepr.pier.)</v>
      </c>
      <c r="M393" s="27" t="str">
        <f>IF(IFERROR(VLOOKUP($A393,Tabula!$A:$O,14,FALSE),"")=0,"",IFERROR(VLOOKUP($A393,Tabula!$A:$O,14,FALSE),""))</f>
        <v>9.00-16.30 (iepr.pier.)</v>
      </c>
      <c r="N393" s="27" t="str">
        <f>IF(IFERROR(VLOOKUP($A393,Tabula!$A:$O,15,FALSE),"")=0,"",IFERROR(VLOOKUP($A393,Tabula!$A:$O,15,FALSE),""))</f>
        <v>9.00-14.00 (Apkalpo aprūpes mājās pakalpojuma sniedzēja darbiniekus)</v>
      </c>
    </row>
    <row r="394" spans="1:14" s="1" customFormat="1" ht="42" customHeight="1" x14ac:dyDescent="0.3">
      <c r="A394" s="2">
        <v>389</v>
      </c>
      <c r="B394" s="10" t="str">
        <f>IFERROR(VLOOKUP(A394,Tabula!$A:$O,3,FALSE),"")</f>
        <v>Ziemeļu rajona nodaļas Teritoriālais centrs "Purvciems"</v>
      </c>
      <c r="C394" s="10" t="str">
        <f>IFERROR(VLOOKUP(A394,Tabula!$A:$O,4,FALSE),"")</f>
        <v xml:space="preserve">Ieriķu iela 2B </v>
      </c>
      <c r="D394" s="13">
        <f>IF(IFERROR(VLOOKUP($A394,Tabula!$A:$O,5,FALSE),"")=0,"",IFERROR(VLOOKUP($A394,Tabula!$A:$O,5,FALSE),""))</f>
        <v>26</v>
      </c>
      <c r="E394" s="10" t="str">
        <f>IFERROR(VLOOKUP(A394,Tabula!$A:$O,6,FALSE),"")</f>
        <v xml:space="preserve">    Sociālās palīdzības organizators</v>
      </c>
      <c r="F394" s="14" t="str">
        <f>IF(IFERROR(VLOOKUP($A394,Tabula!$A:$O,7,FALSE),"")=0,"",IFERROR(VLOOKUP($A394,Tabula!$A:$O,7,FALSE),""))</f>
        <v>Sociālās palīdzības joma</v>
      </c>
      <c r="G394" s="10" t="str">
        <f>IFERROR(VLOOKUP(A394,Tabula!$A:$O,8,FALSE),"")</f>
        <v>Apkalne Ingrīda</v>
      </c>
      <c r="H394" s="10" t="str">
        <f>IFERROR(VLOOKUP(A394,Tabula!$A:$O,9,FALSE),"")</f>
        <v>ingrida.apkalne@riga.lv</v>
      </c>
      <c r="I394" s="13">
        <f>IF(IFERROR(VLOOKUP($A394,Tabula!$A:$O,10,FALSE),"")=0,"",IFERROR(VLOOKUP($A394,Tabula!$A:$O,10,FALSE),""))</f>
        <v>67181638</v>
      </c>
      <c r="J394" s="27" t="str">
        <f>IF(IFERROR(VLOOKUP($A394,Tabula!$A:$O,11,FALSE),"")=0,"",IFERROR(VLOOKUP($A394,Tabula!$A:$O,11,FALSE),""))</f>
        <v>9.00-18.00 (iepr.pier.)</v>
      </c>
      <c r="K394" s="27" t="str">
        <f>IF(IFERROR(VLOOKUP($A394,Tabula!$A:$O,12,FALSE),"")=0,"",IFERROR(VLOOKUP($A394,Tabula!$A:$O,12,FALSE),""))</f>
        <v>9.00-16.30 (iepr.pier.)</v>
      </c>
      <c r="L394" s="27" t="str">
        <f>IF(IFERROR(VLOOKUP($A394,Tabula!$A:$O,13,FALSE),"")=0,"",IFERROR(VLOOKUP($A394,Tabula!$A:$O,13,FALSE),""))</f>
        <v>9.00-16.30 (iepr.pier.)</v>
      </c>
      <c r="M394" s="27" t="str">
        <f>IF(IFERROR(VLOOKUP($A394,Tabula!$A:$O,14,FALSE),"")=0,"",IFERROR(VLOOKUP($A394,Tabula!$A:$O,14,FALSE),""))</f>
        <v>9.00-16.30 (iepr.pier.)</v>
      </c>
      <c r="N394" s="27" t="str">
        <f>IF(IFERROR(VLOOKUP($A394,Tabula!$A:$O,15,FALSE),"")=0,"",IFERROR(VLOOKUP($A394,Tabula!$A:$O,15,FALSE),""))</f>
        <v>9.00-14.00 (Apkalpo aprūpes mājās pakalpojuma sniedzēja darbiniekus)</v>
      </c>
    </row>
    <row r="395" spans="1:14" s="1" customFormat="1" ht="42" customHeight="1" x14ac:dyDescent="0.3">
      <c r="A395" s="2">
        <v>390</v>
      </c>
      <c r="B395" s="10" t="str">
        <f>IFERROR(VLOOKUP(A395,Tabula!$A:$O,3,FALSE),"")</f>
        <v>Ziemeļu rajona nodaļas Teritoriālais centrs "Purvciems"</v>
      </c>
      <c r="C395" s="10" t="str">
        <f>IFERROR(VLOOKUP(A395,Tabula!$A:$O,4,FALSE),"")</f>
        <v xml:space="preserve">Ieriķu iela 2B </v>
      </c>
      <c r="D395" s="13">
        <f>IF(IFERROR(VLOOKUP($A395,Tabula!$A:$O,5,FALSE),"")=0,"",IFERROR(VLOOKUP($A395,Tabula!$A:$O,5,FALSE),""))</f>
        <v>26</v>
      </c>
      <c r="E395" s="10" t="str">
        <f>IFERROR(VLOOKUP(A395,Tabula!$A:$O,6,FALSE),"")</f>
        <v xml:space="preserve">    Sociālās palīdzības organizators</v>
      </c>
      <c r="F395" s="14" t="str">
        <f>IF(IFERROR(VLOOKUP($A395,Tabula!$A:$O,7,FALSE),"")=0,"",IFERROR(VLOOKUP($A395,Tabula!$A:$O,7,FALSE),""))</f>
        <v>Sociālās palīdzības joma</v>
      </c>
      <c r="G395" s="10" t="str">
        <f>IFERROR(VLOOKUP(A395,Tabula!$A:$O,8,FALSE),"")</f>
        <v>Bobrova Karina</v>
      </c>
      <c r="H395" s="10" t="str">
        <f>IFERROR(VLOOKUP(A395,Tabula!$A:$O,9,FALSE),"")</f>
        <v>karina.bobrova@riga.lv</v>
      </c>
      <c r="I395" s="13">
        <f>IF(IFERROR(VLOOKUP($A395,Tabula!$A:$O,10,FALSE),"")=0,"",IFERROR(VLOOKUP($A395,Tabula!$A:$O,10,FALSE),""))</f>
        <v>67105342</v>
      </c>
      <c r="J395" s="27" t="str">
        <f>IF(IFERROR(VLOOKUP($A395,Tabula!$A:$O,11,FALSE),"")=0,"",IFERROR(VLOOKUP($A395,Tabula!$A:$O,11,FALSE),""))</f>
        <v>9.00-18.00 (iepr.pier.)</v>
      </c>
      <c r="K395" s="27" t="str">
        <f>IF(IFERROR(VLOOKUP($A395,Tabula!$A:$O,12,FALSE),"")=0,"",IFERROR(VLOOKUP($A395,Tabula!$A:$O,12,FALSE),""))</f>
        <v>9.00-16.30 (iepr.pier.)</v>
      </c>
      <c r="L395" s="27" t="str">
        <f>IF(IFERROR(VLOOKUP($A395,Tabula!$A:$O,13,FALSE),"")=0,"",IFERROR(VLOOKUP($A395,Tabula!$A:$O,13,FALSE),""))</f>
        <v>9.00-16.30 (iepr.pier.)</v>
      </c>
      <c r="M395" s="27" t="str">
        <f>IF(IFERROR(VLOOKUP($A395,Tabula!$A:$O,14,FALSE),"")=0,"",IFERROR(VLOOKUP($A395,Tabula!$A:$O,14,FALSE),""))</f>
        <v>9.00-16.30 (iepr.pier.)</v>
      </c>
      <c r="N395" s="27" t="str">
        <f>IF(IFERROR(VLOOKUP($A395,Tabula!$A:$O,15,FALSE),"")=0,"",IFERROR(VLOOKUP($A395,Tabula!$A:$O,15,FALSE),""))</f>
        <v>9.00-14.00 (Apkalpo aprūpes mājās pakalpojuma sniedzēja darbiniekus)</v>
      </c>
    </row>
    <row r="396" spans="1:14" s="1" customFormat="1" ht="42" customHeight="1" x14ac:dyDescent="0.3">
      <c r="A396" s="2">
        <v>391</v>
      </c>
      <c r="B396" s="10" t="str">
        <f>IFERROR(VLOOKUP(A396,Tabula!$A:$O,3,FALSE),"")</f>
        <v>Ziemeļu rajona nodaļas Teritoriālais centrs "Purvciems"</v>
      </c>
      <c r="C396" s="10" t="str">
        <f>IFERROR(VLOOKUP(A396,Tabula!$A:$O,4,FALSE),"")</f>
        <v xml:space="preserve">Ieriķu iela 2B </v>
      </c>
      <c r="D396" s="13">
        <f>IF(IFERROR(VLOOKUP($A396,Tabula!$A:$O,5,FALSE),"")=0,"",IFERROR(VLOOKUP($A396,Tabula!$A:$O,5,FALSE),""))</f>
        <v>26</v>
      </c>
      <c r="E396" s="10" t="str">
        <f>IFERROR(VLOOKUP(A396,Tabula!$A:$O,6,FALSE),"")</f>
        <v xml:space="preserve">    Sociālās palīdzības organizators</v>
      </c>
      <c r="F396" s="14" t="str">
        <f>IF(IFERROR(VLOOKUP($A396,Tabula!$A:$O,7,FALSE),"")=0,"",IFERROR(VLOOKUP($A396,Tabula!$A:$O,7,FALSE),""))</f>
        <v>Sociālās palīdzības joma</v>
      </c>
      <c r="G396" s="10" t="str">
        <f>IFERROR(VLOOKUP(A396,Tabula!$A:$O,8,FALSE),"")</f>
        <v xml:space="preserve">Mešņikoviča Jeļena </v>
      </c>
      <c r="H396" s="10" t="str">
        <f>IFERROR(VLOOKUP(A396,Tabula!$A:$O,9,FALSE),"")</f>
        <v>Jelena.Mesnikovica@riga.lv</v>
      </c>
      <c r="I396" s="13">
        <f>IF(IFERROR(VLOOKUP($A396,Tabula!$A:$O,10,FALSE),"")=0,"",IFERROR(VLOOKUP($A396,Tabula!$A:$O,10,FALSE),""))</f>
        <v>67181618</v>
      </c>
      <c r="J396" s="27" t="str">
        <f>IF(IFERROR(VLOOKUP($A396,Tabula!$A:$O,11,FALSE),"")=0,"",IFERROR(VLOOKUP($A396,Tabula!$A:$O,11,FALSE),""))</f>
        <v>9.00-18.00 (iepr.pier.)</v>
      </c>
      <c r="K396" s="27" t="str">
        <f>IF(IFERROR(VLOOKUP($A396,Tabula!$A:$O,12,FALSE),"")=0,"",IFERROR(VLOOKUP($A396,Tabula!$A:$O,12,FALSE),""))</f>
        <v>9.00-16.30 (iepr.pier.)</v>
      </c>
      <c r="L396" s="27" t="str">
        <f>IF(IFERROR(VLOOKUP($A396,Tabula!$A:$O,13,FALSE),"")=0,"",IFERROR(VLOOKUP($A396,Tabula!$A:$O,13,FALSE),""))</f>
        <v>9.00-16.30 (iepr.pier.)</v>
      </c>
      <c r="M396" s="27" t="str">
        <f>IF(IFERROR(VLOOKUP($A396,Tabula!$A:$O,14,FALSE),"")=0,"",IFERROR(VLOOKUP($A396,Tabula!$A:$O,14,FALSE),""))</f>
        <v>9.00-16.30 (iepr.pier.)</v>
      </c>
      <c r="N396" s="27" t="str">
        <f>IF(IFERROR(VLOOKUP($A396,Tabula!$A:$O,15,FALSE),"")=0,"",IFERROR(VLOOKUP($A396,Tabula!$A:$O,15,FALSE),""))</f>
        <v>9.00-14.00 (Apkalpo aprūpes mājās pakalpojuma sniedzēja darbiniekus)</v>
      </c>
    </row>
    <row r="397" spans="1:14" s="1" customFormat="1" ht="42" customHeight="1" x14ac:dyDescent="0.3">
      <c r="A397" s="2">
        <v>392</v>
      </c>
      <c r="B397" s="10" t="str">
        <f>IFERROR(VLOOKUP(A397,Tabula!$A:$O,3,FALSE),"")</f>
        <v>Ziemeļu rajona nodaļas Teritoriālais centrs "Purvciems"</v>
      </c>
      <c r="C397" s="10" t="str">
        <f>IFERROR(VLOOKUP(A397,Tabula!$A:$O,4,FALSE),"")</f>
        <v xml:space="preserve">Ieriķu iela 2B </v>
      </c>
      <c r="D397" s="13">
        <f>IF(IFERROR(VLOOKUP($A397,Tabula!$A:$O,5,FALSE),"")=0,"",IFERROR(VLOOKUP($A397,Tabula!$A:$O,5,FALSE),""))</f>
        <v>24</v>
      </c>
      <c r="E397" s="10" t="str">
        <f>IFERROR(VLOOKUP(A397,Tabula!$A:$O,6,FALSE),"")</f>
        <v xml:space="preserve">    Sociālās palīdzības organizators</v>
      </c>
      <c r="F397" s="14" t="str">
        <f>IF(IFERROR(VLOOKUP($A397,Tabula!$A:$O,7,FALSE),"")=0,"",IFERROR(VLOOKUP($A397,Tabula!$A:$O,7,FALSE),""))</f>
        <v>Sociālās palīdzības joma</v>
      </c>
      <c r="G397" s="10" t="str">
        <f>IFERROR(VLOOKUP(A397,Tabula!$A:$O,8,FALSE),"")</f>
        <v>Putāne Inga</v>
      </c>
      <c r="H397" s="10" t="str">
        <f>IFERROR(VLOOKUP(A397,Tabula!$A:$O,9,FALSE),"")</f>
        <v>inga.putane@riga.lv</v>
      </c>
      <c r="I397" s="13">
        <f>IF(IFERROR(VLOOKUP($A397,Tabula!$A:$O,10,FALSE),"")=0,"",IFERROR(VLOOKUP($A397,Tabula!$A:$O,10,FALSE),""))</f>
        <v>67105537</v>
      </c>
      <c r="J397" s="27" t="str">
        <f>IF(IFERROR(VLOOKUP($A397,Tabula!$A:$O,11,FALSE),"")=0,"",IFERROR(VLOOKUP($A397,Tabula!$A:$O,11,FALSE),""))</f>
        <v>9.00-18.00 (iepr.pier.)</v>
      </c>
      <c r="K397" s="27" t="str">
        <f>IF(IFERROR(VLOOKUP($A397,Tabula!$A:$O,12,FALSE),"")=0,"",IFERROR(VLOOKUP($A397,Tabula!$A:$O,12,FALSE),""))</f>
        <v>9.00-16.30 (iepr.pier.)</v>
      </c>
      <c r="L397" s="27" t="str">
        <f>IF(IFERROR(VLOOKUP($A397,Tabula!$A:$O,13,FALSE),"")=0,"",IFERROR(VLOOKUP($A397,Tabula!$A:$O,13,FALSE),""))</f>
        <v>9.00-16.30 (iepr.pier.)</v>
      </c>
      <c r="M397" s="27" t="str">
        <f>IF(IFERROR(VLOOKUP($A397,Tabula!$A:$O,14,FALSE),"")=0,"",IFERROR(VLOOKUP($A397,Tabula!$A:$O,14,FALSE),""))</f>
        <v>9.00-16.30 (iepr.pier.)</v>
      </c>
      <c r="N397" s="27" t="str">
        <f>IF(IFERROR(VLOOKUP($A397,Tabula!$A:$O,15,FALSE),"")=0,"",IFERROR(VLOOKUP($A397,Tabula!$A:$O,15,FALSE),""))</f>
        <v>9.00-14.00 (Apkalpo aprūpes mājās pakalpojuma sniedzēja darbiniekus)</v>
      </c>
    </row>
    <row r="398" spans="1:14" s="1" customFormat="1" ht="42" customHeight="1" x14ac:dyDescent="0.3">
      <c r="A398" s="2">
        <v>393</v>
      </c>
      <c r="B398" s="10" t="str">
        <f>IFERROR(VLOOKUP(A398,Tabula!$A:$O,3,FALSE),"")</f>
        <v>Ziemeļu rajona nodaļas Teritoriālais centrs "Purvciems"</v>
      </c>
      <c r="C398" s="10" t="str">
        <f>IFERROR(VLOOKUP(A398,Tabula!$A:$O,4,FALSE),"")</f>
        <v xml:space="preserve">Ieriķu iela 2B </v>
      </c>
      <c r="D398" s="13">
        <f>IF(IFERROR(VLOOKUP($A398,Tabula!$A:$O,5,FALSE),"")=0,"",IFERROR(VLOOKUP($A398,Tabula!$A:$O,5,FALSE),""))</f>
        <v>26</v>
      </c>
      <c r="E398" s="10" t="str">
        <f>IFERROR(VLOOKUP(A398,Tabula!$A:$O,6,FALSE),"")</f>
        <v xml:space="preserve">    Sociālās palīdzības organizators</v>
      </c>
      <c r="F398" s="14" t="str">
        <f>IF(IFERROR(VLOOKUP($A398,Tabula!$A:$O,7,FALSE),"")=0,"",IFERROR(VLOOKUP($A398,Tabula!$A:$O,7,FALSE),""))</f>
        <v>Sociālās palīdzības joma</v>
      </c>
      <c r="G398" s="10" t="str">
        <f>IFERROR(VLOOKUP(A398,Tabula!$A:$O,8,FALSE),"")</f>
        <v>Savina Inese</v>
      </c>
      <c r="H398" s="10" t="str">
        <f>IFERROR(VLOOKUP(A398,Tabula!$A:$O,9,FALSE),"")</f>
        <v>Inese.Savina@riga.lv</v>
      </c>
      <c r="I398" s="13">
        <f>IF(IFERROR(VLOOKUP($A398,Tabula!$A:$O,10,FALSE),"")=0,"",IFERROR(VLOOKUP($A398,Tabula!$A:$O,10,FALSE),""))</f>
        <v>67181617</v>
      </c>
      <c r="J398" s="27" t="str">
        <f>IF(IFERROR(VLOOKUP($A398,Tabula!$A:$O,11,FALSE),"")=0,"",IFERROR(VLOOKUP($A398,Tabula!$A:$O,11,FALSE),""))</f>
        <v>9.00-18.00 (iepr.pier.)</v>
      </c>
      <c r="K398" s="27" t="str">
        <f>IF(IFERROR(VLOOKUP($A398,Tabula!$A:$O,12,FALSE),"")=0,"",IFERROR(VLOOKUP($A398,Tabula!$A:$O,12,FALSE),""))</f>
        <v>9.00-16.30 (iepr.pier.)</v>
      </c>
      <c r="L398" s="27" t="str">
        <f>IF(IFERROR(VLOOKUP($A398,Tabula!$A:$O,13,FALSE),"")=0,"",IFERROR(VLOOKUP($A398,Tabula!$A:$O,13,FALSE),""))</f>
        <v>9.00-16.30 (iepr.pier.)</v>
      </c>
      <c r="M398" s="27" t="str">
        <f>IF(IFERROR(VLOOKUP($A398,Tabula!$A:$O,14,FALSE),"")=0,"",IFERROR(VLOOKUP($A398,Tabula!$A:$O,14,FALSE),""))</f>
        <v>9.00-16.30 (iepr.pier.)</v>
      </c>
      <c r="N398" s="27" t="str">
        <f>IF(IFERROR(VLOOKUP($A398,Tabula!$A:$O,15,FALSE),"")=0,"",IFERROR(VLOOKUP($A398,Tabula!$A:$O,15,FALSE),""))</f>
        <v>9.00-14.00 (Apkalpo aprūpes mājās pakalpojuma sniedzēja darbiniekus)</v>
      </c>
    </row>
    <row r="399" spans="1:14" s="1" customFormat="1" ht="42" customHeight="1" x14ac:dyDescent="0.3">
      <c r="A399" s="2">
        <v>394</v>
      </c>
      <c r="B399" s="10" t="str">
        <f>IFERROR(VLOOKUP(A399,Tabula!$A:$O,3,FALSE),"")</f>
        <v>Ziemeļu rajona nodaļas Teritoriālais centrs "Purvciems"</v>
      </c>
      <c r="C399" s="10" t="str">
        <f>IFERROR(VLOOKUP(A399,Tabula!$A:$O,4,FALSE),"")</f>
        <v xml:space="preserve">Ieriķu iela 2B </v>
      </c>
      <c r="D399" s="13">
        <f>IF(IFERROR(VLOOKUP($A399,Tabula!$A:$O,5,FALSE),"")=0,"",IFERROR(VLOOKUP($A399,Tabula!$A:$O,5,FALSE),""))</f>
        <v>5</v>
      </c>
      <c r="E399" s="10" t="str">
        <f>IFERROR(VLOOKUP(A399,Tabula!$A:$O,6,FALSE),"")</f>
        <v xml:space="preserve">    Sociālās palīdzības organizators</v>
      </c>
      <c r="F399" s="14" t="str">
        <f>IF(IFERROR(VLOOKUP($A399,Tabula!$A:$O,7,FALSE),"")=0,"",IFERROR(VLOOKUP($A399,Tabula!$A:$O,7,FALSE),""))</f>
        <v>Sociālās palīdzības joma</v>
      </c>
      <c r="G399" s="10" t="str">
        <f>IFERROR(VLOOKUP(A399,Tabula!$A:$O,8,FALSE),"")</f>
        <v>Semjonovs Jevgenijs</v>
      </c>
      <c r="H399" s="10" t="str">
        <f>IFERROR(VLOOKUP(A399,Tabula!$A:$O,9,FALSE),"")</f>
        <v>Jevgenijs.Semjonovs@riga.lv</v>
      </c>
      <c r="I399" s="13">
        <f>IF(IFERROR(VLOOKUP($A399,Tabula!$A:$O,10,FALSE),"")=0,"",IFERROR(VLOOKUP($A399,Tabula!$A:$O,10,FALSE),""))</f>
        <v>67181245</v>
      </c>
      <c r="J399" s="27" t="str">
        <f>IF(IFERROR(VLOOKUP($A399,Tabula!$A:$O,11,FALSE),"")=0,"",IFERROR(VLOOKUP($A399,Tabula!$A:$O,11,FALSE),""))</f>
        <v>9.00-18.00 (iepr.pier.)</v>
      </c>
      <c r="K399" s="27" t="str">
        <f>IF(IFERROR(VLOOKUP($A399,Tabula!$A:$O,12,FALSE),"")=0,"",IFERROR(VLOOKUP($A399,Tabula!$A:$O,12,FALSE),""))</f>
        <v>9.00-16.30 (iepr.pier.)</v>
      </c>
      <c r="L399" s="27" t="str">
        <f>IF(IFERROR(VLOOKUP($A399,Tabula!$A:$O,13,FALSE),"")=0,"",IFERROR(VLOOKUP($A399,Tabula!$A:$O,13,FALSE),""))</f>
        <v>9.00-16.30 (iepr.pier.)</v>
      </c>
      <c r="M399" s="27" t="str">
        <f>IF(IFERROR(VLOOKUP($A399,Tabula!$A:$O,14,FALSE),"")=0,"",IFERROR(VLOOKUP($A399,Tabula!$A:$O,14,FALSE),""))</f>
        <v>9.00-16.30 (iepr.pier.)</v>
      </c>
      <c r="N399" s="27" t="str">
        <f>IF(IFERROR(VLOOKUP($A399,Tabula!$A:$O,15,FALSE),"")=0,"",IFERROR(VLOOKUP($A399,Tabula!$A:$O,15,FALSE),""))</f>
        <v>9.00-14.00 (Apkalpo aprūpes mājās pakalpojuma sniedzēja darbiniekus)</v>
      </c>
    </row>
    <row r="400" spans="1:14" s="1" customFormat="1" ht="42" customHeight="1" x14ac:dyDescent="0.3">
      <c r="A400" s="2">
        <v>395</v>
      </c>
      <c r="B400" s="10" t="str">
        <f>IFERROR(VLOOKUP(A400,Tabula!$A:$O,3,FALSE),"")</f>
        <v>Ziemeļu rajona nodaļas Teritoriālais centrs "Purvciems"</v>
      </c>
      <c r="C400" s="10" t="str">
        <f>IFERROR(VLOOKUP(A400,Tabula!$A:$O,4,FALSE),"")</f>
        <v xml:space="preserve">Ieriķu iela 2B </v>
      </c>
      <c r="D400" s="13">
        <f>IF(IFERROR(VLOOKUP($A400,Tabula!$A:$O,5,FALSE),"")=0,"",IFERROR(VLOOKUP($A400,Tabula!$A:$O,5,FALSE),""))</f>
        <v>8</v>
      </c>
      <c r="E400" s="10" t="str">
        <f>IFERROR(VLOOKUP(A400,Tabula!$A:$O,6,FALSE),"")</f>
        <v xml:space="preserve">    Sociālais darbinieks</v>
      </c>
      <c r="F400" s="14" t="str">
        <f>IF(IFERROR(VLOOKUP($A400,Tabula!$A:$O,7,FALSE),"")=0,"",IFERROR(VLOOKUP($A400,Tabula!$A:$O,7,FALSE),""))</f>
        <v>Sociālās palīdzības joma</v>
      </c>
      <c r="G400" s="10" t="str">
        <f>IFERROR(VLOOKUP(A400,Tabula!$A:$O,8,FALSE),"")</f>
        <v>Bodniece Anastasija</v>
      </c>
      <c r="H400" s="10" t="str">
        <f>IFERROR(VLOOKUP(A400,Tabula!$A:$O,9,FALSE),"")</f>
        <v>Anastasija.Bodniece@riga.lv</v>
      </c>
      <c r="I400" s="13">
        <f>IF(IFERROR(VLOOKUP($A400,Tabula!$A:$O,10,FALSE),"")=0,"",IFERROR(VLOOKUP($A400,Tabula!$A:$O,10,FALSE),""))</f>
        <v>67181570</v>
      </c>
      <c r="J400" s="27" t="str">
        <f>IF(IFERROR(VLOOKUP($A400,Tabula!$A:$O,11,FALSE),"")=0,"",IFERROR(VLOOKUP($A400,Tabula!$A:$O,11,FALSE),""))</f>
        <v>13.00-18.00 (iepr.pier.)</v>
      </c>
      <c r="K400" s="27" t="str">
        <f>IF(IFERROR(VLOOKUP($A400,Tabula!$A:$O,12,FALSE),"")=0,"",IFERROR(VLOOKUP($A400,Tabula!$A:$O,12,FALSE),""))</f>
        <v>9.00-13.00 (rindas kārt.)</v>
      </c>
      <c r="L400" s="27" t="str">
        <f>IF(IFERROR(VLOOKUP($A400,Tabula!$A:$O,13,FALSE),"")=0,"",IFERROR(VLOOKUP($A400,Tabula!$A:$O,13,FALSE),""))</f>
        <v/>
      </c>
      <c r="M400" s="27" t="str">
        <f>IF(IFERROR(VLOOKUP($A400,Tabula!$A:$O,14,FALSE),"")=0,"",IFERROR(VLOOKUP($A400,Tabula!$A:$O,14,FALSE),""))</f>
        <v>9.00-12.00 
13.00-16.00
(iep.pier)</v>
      </c>
      <c r="N400" s="27" t="str">
        <f>IF(IFERROR(VLOOKUP($A400,Tabula!$A:$O,15,FALSE),"")=0,"",IFERROR(VLOOKUP($A400,Tabula!$A:$O,15,FALSE),""))</f>
        <v/>
      </c>
    </row>
    <row r="401" spans="1:14" s="1" customFormat="1" ht="42" customHeight="1" x14ac:dyDescent="0.3">
      <c r="A401" s="2">
        <v>396</v>
      </c>
      <c r="B401" s="10" t="str">
        <f>IFERROR(VLOOKUP(A401,Tabula!$A:$O,3,FALSE),"")</f>
        <v>Ziemeļu rajona nodaļas Teritoriālais centrs "Vidzeme"</v>
      </c>
      <c r="C401" s="10" t="str">
        <f>IFERROR(VLOOKUP(A401,Tabula!$A:$O,4,FALSE),"")</f>
        <v xml:space="preserve">Brīvības gatve 266 </v>
      </c>
      <c r="D401" s="13" t="str">
        <f>IF(IFERROR(VLOOKUP($A401,Tabula!$A:$O,5,FALSE),"")=0,"",IFERROR(VLOOKUP($A401,Tabula!$A:$O,5,FALSE),""))</f>
        <v>117a</v>
      </c>
      <c r="E401" s="10" t="str">
        <f>IFERROR(VLOOKUP(A401,Tabula!$A:$O,6,FALSE),"")</f>
        <v>Teritoriālā centra vadītājs</v>
      </c>
      <c r="F401" s="14" t="str">
        <f>IF(IFERROR(VLOOKUP($A401,Tabula!$A:$O,7,FALSE),"")=0,"",IFERROR(VLOOKUP($A401,Tabula!$A:$O,7,FALSE),""))</f>
        <v/>
      </c>
      <c r="G401" s="10" t="str">
        <f>IFERROR(VLOOKUP(A401,Tabula!$A:$O,8,FALSE),"")</f>
        <v>Viduskalne Sandra</v>
      </c>
      <c r="H401" s="10" t="str">
        <f>IFERROR(VLOOKUP(A401,Tabula!$A:$O,9,FALSE),"")</f>
        <v>Sandra.Viduskalne@riga.lv</v>
      </c>
      <c r="I401" s="13">
        <f>IF(IFERROR(VLOOKUP($A401,Tabula!$A:$O,10,FALSE),"")=0,"",IFERROR(VLOOKUP($A401,Tabula!$A:$O,10,FALSE),""))</f>
        <v>67037944</v>
      </c>
      <c r="J401" s="27" t="str">
        <f>IF(IFERROR(VLOOKUP($A401,Tabula!$A:$O,11,FALSE),"")=0,"",IFERROR(VLOOKUP($A401,Tabula!$A:$O,11,FALSE),""))</f>
        <v>13.00-18.00 (iepr.pier.)</v>
      </c>
      <c r="K401" s="27" t="str">
        <f>IF(IFERROR(VLOOKUP($A401,Tabula!$A:$O,12,FALSE),"")=0,"",IFERROR(VLOOKUP($A401,Tabula!$A:$O,12,FALSE),""))</f>
        <v/>
      </c>
      <c r="L401" s="27" t="str">
        <f>IF(IFERROR(VLOOKUP($A401,Tabula!$A:$O,13,FALSE),"")=0,"",IFERROR(VLOOKUP($A401,Tabula!$A:$O,13,FALSE),""))</f>
        <v/>
      </c>
      <c r="M401" s="27" t="str">
        <f>IF(IFERROR(VLOOKUP($A401,Tabula!$A:$O,14,FALSE),"")=0,"",IFERROR(VLOOKUP($A401,Tabula!$A:$O,14,FALSE),""))</f>
        <v/>
      </c>
      <c r="N401" s="27" t="str">
        <f>IF(IFERROR(VLOOKUP($A401,Tabula!$A:$O,15,FALSE),"")=0,"",IFERROR(VLOOKUP($A401,Tabula!$A:$O,15,FALSE),""))</f>
        <v/>
      </c>
    </row>
    <row r="402" spans="1:14" s="1" customFormat="1" ht="42" customHeight="1" x14ac:dyDescent="0.3">
      <c r="A402" s="2">
        <v>397</v>
      </c>
      <c r="B402" s="10" t="str">
        <f>IFERROR(VLOOKUP(A402,Tabula!$A:$O,3,FALSE),"")</f>
        <v>Ziemeļu rajona nodaļas Teritoriālais centrs "Vidzeme"</v>
      </c>
      <c r="C402" s="10" t="str">
        <f>IFERROR(VLOOKUP(A402,Tabula!$A:$O,4,FALSE),"")</f>
        <v xml:space="preserve">Brīvības gatve 266 </v>
      </c>
      <c r="D402" s="13" t="str">
        <f>IF(IFERROR(VLOOKUP($A402,Tabula!$A:$O,5,FALSE),"")=0,"",IFERROR(VLOOKUP($A402,Tabula!$A:$O,5,FALSE),""))</f>
        <v>foajē</v>
      </c>
      <c r="E402" s="10" t="str">
        <f>IFERROR(VLOOKUP(A402,Tabula!$A:$O,6,FALSE),"")</f>
        <v>Sociālās palīdzības organizators dzīves apstākļu novērtēšanai klientu dzīvesvietā</v>
      </c>
      <c r="F402" s="14" t="str">
        <f>IF(IFERROR(VLOOKUP($A402,Tabula!$A:$O,7,FALSE),"")=0,"",IFERROR(VLOOKUP($A402,Tabula!$A:$O,7,FALSE),""))</f>
        <v>Sociālās palīdzības joma</v>
      </c>
      <c r="G402" s="10" t="str">
        <f>IFERROR(VLOOKUP(A402,Tabula!$A:$O,8,FALSE),"")</f>
        <v>Bondareva Irina</v>
      </c>
      <c r="H402" s="10" t="str">
        <f>IFERROR(VLOOKUP(A402,Tabula!$A:$O,9,FALSE),"")</f>
        <v>irina.bondareva@riga.lv</v>
      </c>
      <c r="I402" s="13">
        <f>IF(IFERROR(VLOOKUP($A402,Tabula!$A:$O,10,FALSE),"")=0,"",IFERROR(VLOOKUP($A402,Tabula!$A:$O,10,FALSE),""))</f>
        <v>67012165</v>
      </c>
      <c r="J402" s="27" t="str">
        <f>IF(IFERROR(VLOOKUP($A402,Tabula!$A:$O,11,FALSE),"")=0,"",IFERROR(VLOOKUP($A402,Tabula!$A:$O,11,FALSE),""))</f>
        <v/>
      </c>
      <c r="K402" s="27" t="str">
        <f>IF(IFERROR(VLOOKUP($A402,Tabula!$A:$O,12,FALSE),"")=0,"",IFERROR(VLOOKUP($A402,Tabula!$A:$O,12,FALSE),""))</f>
        <v/>
      </c>
      <c r="L402" s="27" t="str">
        <f>IF(IFERROR(VLOOKUP($A402,Tabula!$A:$O,13,FALSE),"")=0,"",IFERROR(VLOOKUP($A402,Tabula!$A:$O,13,FALSE),""))</f>
        <v/>
      </c>
      <c r="M402" s="27" t="str">
        <f>IF(IFERROR(VLOOKUP($A402,Tabula!$A:$O,14,FALSE),"")=0,"",IFERROR(VLOOKUP($A402,Tabula!$A:$O,14,FALSE),""))</f>
        <v/>
      </c>
      <c r="N402" s="27" t="str">
        <f>IF(IFERROR(VLOOKUP($A402,Tabula!$A:$O,15,FALSE),"")=0,"",IFERROR(VLOOKUP($A402,Tabula!$A:$O,15,FALSE),""))</f>
        <v/>
      </c>
    </row>
    <row r="403" spans="1:14" s="1" customFormat="1" ht="42" customHeight="1" x14ac:dyDescent="0.3">
      <c r="A403" s="2">
        <v>398</v>
      </c>
      <c r="B403" s="10" t="str">
        <f>IFERROR(VLOOKUP(A403,Tabula!$A:$O,3,FALSE),"")</f>
        <v>Ziemeļu rajona nodaļas Teritoriālais centrs "Vidzeme"</v>
      </c>
      <c r="C403" s="10" t="str">
        <f>IFERROR(VLOOKUP(A403,Tabula!$A:$O,4,FALSE),"")</f>
        <v xml:space="preserve">Vidrižu iela 1A </v>
      </c>
      <c r="D403" s="13">
        <f>IF(IFERROR(VLOOKUP($A403,Tabula!$A:$O,5,FALSE),"")=0,"",IFERROR(VLOOKUP($A403,Tabula!$A:$O,5,FALSE),""))</f>
        <v>304</v>
      </c>
      <c r="E403" s="10" t="str">
        <f>IFERROR(VLOOKUP(A403,Tabula!$A:$O,6,FALSE),"")</f>
        <v>Sociālās palīdzības organizators dzīves apstākļu novērtēšanai klientu dzīvesvietā</v>
      </c>
      <c r="F403" s="14" t="str">
        <f>IF(IFERROR(VLOOKUP($A403,Tabula!$A:$O,7,FALSE),"")=0,"",IFERROR(VLOOKUP($A403,Tabula!$A:$O,7,FALSE),""))</f>
        <v>Sociālās palīdzības joma</v>
      </c>
      <c r="G403" s="10">
        <f>IFERROR(VLOOKUP(A403,Tabula!$A:$O,8,FALSE),"")</f>
        <v>0</v>
      </c>
      <c r="H403" s="10">
        <f>IFERROR(VLOOKUP(A403,Tabula!$A:$O,9,FALSE),"")</f>
        <v>0</v>
      </c>
      <c r="I403" s="13" t="str">
        <f>IF(IFERROR(VLOOKUP($A403,Tabula!$A:$O,10,FALSE),"")=0,"",IFERROR(VLOOKUP($A403,Tabula!$A:$O,10,FALSE),""))</f>
        <v/>
      </c>
      <c r="J403" s="27" t="str">
        <f>IF(IFERROR(VLOOKUP($A403,Tabula!$A:$O,11,FALSE),"")=0,"",IFERROR(VLOOKUP($A403,Tabula!$A:$O,11,FALSE),""))</f>
        <v>9.00-18.00 (iepr.pier.)</v>
      </c>
      <c r="K403" s="27" t="str">
        <f>IF(IFERROR(VLOOKUP($A403,Tabula!$A:$O,12,FALSE),"")=0,"",IFERROR(VLOOKUP($A403,Tabula!$A:$O,12,FALSE),""))</f>
        <v>9.00-16.30 (iepr.pier.)</v>
      </c>
      <c r="L403" s="27" t="str">
        <f>IF(IFERROR(VLOOKUP($A403,Tabula!$A:$O,13,FALSE),"")=0,"",IFERROR(VLOOKUP($A403,Tabula!$A:$O,13,FALSE),""))</f>
        <v>9.00-16.30 (iepr.pier.)</v>
      </c>
      <c r="M403" s="27" t="str">
        <f>IF(IFERROR(VLOOKUP($A403,Tabula!$A:$O,14,FALSE),"")=0,"",IFERROR(VLOOKUP($A403,Tabula!$A:$O,14,FALSE),""))</f>
        <v>9.00-16.30 (iepr.pier.)</v>
      </c>
      <c r="N403" s="27" t="str">
        <f>IF(IFERROR(VLOOKUP($A403,Tabula!$A:$O,15,FALSE),"")=0,"",IFERROR(VLOOKUP($A403,Tabula!$A:$O,15,FALSE),""))</f>
        <v>9.00-14.00 (Apkalpo aprūpes mājās pakalpojuma sniedzēja darbiniekus)</v>
      </c>
    </row>
    <row r="404" spans="1:14" s="1" customFormat="1" ht="42" customHeight="1" x14ac:dyDescent="0.3">
      <c r="A404" s="2">
        <v>399</v>
      </c>
      <c r="B404" s="10" t="str">
        <f>IFERROR(VLOOKUP(A404,Tabula!$A:$O,3,FALSE),"")</f>
        <v>Ziemeļu rajona nodaļas Teritoriālais centrs "Vidzeme"</v>
      </c>
      <c r="C404" s="10" t="str">
        <f>IFERROR(VLOOKUP(A404,Tabula!$A:$O,4,FALSE),"")</f>
        <v xml:space="preserve">Vidrižu iela 1A </v>
      </c>
      <c r="D404" s="13">
        <f>IF(IFERROR(VLOOKUP($A404,Tabula!$A:$O,5,FALSE),"")=0,"",IFERROR(VLOOKUP($A404,Tabula!$A:$O,5,FALSE),""))</f>
        <v>205</v>
      </c>
      <c r="E404" s="10" t="str">
        <f>IFERROR(VLOOKUP(A404,Tabula!$A:$O,6,FALSE),"")</f>
        <v>Sociālais darbinieks darbā ar sociālo gadījumu</v>
      </c>
      <c r="F404" s="14" t="str">
        <f>IF(IFERROR(VLOOKUP($A404,Tabula!$A:$O,7,FALSE),"")=0,"",IFERROR(VLOOKUP($A404,Tabula!$A:$O,7,FALSE),""))</f>
        <v>Sociālā darba joma</v>
      </c>
      <c r="G404" s="10" t="str">
        <f>IFERROR(VLOOKUP(A404,Tabula!$A:$O,8,FALSE),"")</f>
        <v>Smilga Vineta</v>
      </c>
      <c r="H404" s="10" t="str">
        <f>IFERROR(VLOOKUP(A404,Tabula!$A:$O,9,FALSE),"")</f>
        <v>vineta.smilga@riga.lv</v>
      </c>
      <c r="I404" s="13">
        <f>IF(IFERROR(VLOOKUP($A404,Tabula!$A:$O,10,FALSE),"")=0,"",IFERROR(VLOOKUP($A404,Tabula!$A:$O,10,FALSE),""))</f>
        <v>67012247</v>
      </c>
      <c r="J404" s="27" t="str">
        <f>IF(IFERROR(VLOOKUP($A404,Tabula!$A:$O,11,FALSE),"")=0,"",IFERROR(VLOOKUP($A404,Tabula!$A:$O,11,FALSE),""))</f>
        <v>13.00-18.00 (rindas kārt.)</v>
      </c>
      <c r="K404" s="27" t="str">
        <f>IF(IFERROR(VLOOKUP($A404,Tabula!$A:$O,12,FALSE),"")=0,"",IFERROR(VLOOKUP($A404,Tabula!$A:$O,12,FALSE),""))</f>
        <v/>
      </c>
      <c r="L404" s="27" t="str">
        <f>IF(IFERROR(VLOOKUP($A404,Tabula!$A:$O,13,FALSE),"")=0,"",IFERROR(VLOOKUP($A404,Tabula!$A:$O,13,FALSE),""))</f>
        <v/>
      </c>
      <c r="M404" s="27" t="str">
        <f>IF(IFERROR(VLOOKUP($A404,Tabula!$A:$O,14,FALSE),"")=0,"",IFERROR(VLOOKUP($A404,Tabula!$A:$O,14,FALSE),""))</f>
        <v>9.00-12.00
13.00-15.00 (rindas kārt.)</v>
      </c>
      <c r="N404" s="27" t="str">
        <f>IF(IFERROR(VLOOKUP($A404,Tabula!$A:$O,15,FALSE),"")=0,"",IFERROR(VLOOKUP($A404,Tabula!$A:$O,15,FALSE),""))</f>
        <v/>
      </c>
    </row>
    <row r="405" spans="1:14" s="1" customFormat="1" ht="42" customHeight="1" x14ac:dyDescent="0.3">
      <c r="A405" s="2">
        <v>400</v>
      </c>
      <c r="B405" s="10" t="str">
        <f>IFERROR(VLOOKUP(A405,Tabula!$A:$O,3,FALSE),"")</f>
        <v>Ziemeļu rajona nodaļas Teritoriālais centrs "Vidzeme"</v>
      </c>
      <c r="C405" s="10" t="str">
        <f>IFERROR(VLOOKUP(A405,Tabula!$A:$O,4,FALSE),"")</f>
        <v xml:space="preserve">Vidrižu iela 1A </v>
      </c>
      <c r="D405" s="13">
        <f>IF(IFERROR(VLOOKUP($A405,Tabula!$A:$O,5,FALSE),"")=0,"",IFERROR(VLOOKUP($A405,Tabula!$A:$O,5,FALSE),""))</f>
        <v>208</v>
      </c>
      <c r="E405" s="10" t="str">
        <f>IFERROR(VLOOKUP(A405,Tabula!$A:$O,6,FALSE),"")</f>
        <v>Sociālais darbinieks darbā ar ģimeni un bērniem</v>
      </c>
      <c r="F405" s="14" t="str">
        <f>IF(IFERROR(VLOOKUP($A405,Tabula!$A:$O,7,FALSE),"")=0,"",IFERROR(VLOOKUP($A405,Tabula!$A:$O,7,FALSE),""))</f>
        <v>Sociālā darba joma</v>
      </c>
      <c r="G405" s="10" t="str">
        <f>IFERROR(VLOOKUP(A405,Tabula!$A:$O,8,FALSE),"")</f>
        <v>Bērziņa Inese</v>
      </c>
      <c r="H405" s="10" t="str">
        <f>IFERROR(VLOOKUP(A405,Tabula!$A:$O,9,FALSE),"")</f>
        <v>I.Berzina2@riga.lv</v>
      </c>
      <c r="I405" s="13">
        <f>IF(IFERROR(VLOOKUP($A405,Tabula!$A:$O,10,FALSE),"")=0,"",IFERROR(VLOOKUP($A405,Tabula!$A:$O,10,FALSE),""))</f>
        <v>67037941</v>
      </c>
      <c r="J405" s="27" t="str">
        <f>IF(IFERROR(VLOOKUP($A405,Tabula!$A:$O,11,FALSE),"")=0,"",IFERROR(VLOOKUP($A405,Tabula!$A:$O,11,FALSE),""))</f>
        <v>13.00-18.00 (rindas kārt.)</v>
      </c>
      <c r="K405" s="27" t="str">
        <f>IF(IFERROR(VLOOKUP($A405,Tabula!$A:$O,12,FALSE),"")=0,"",IFERROR(VLOOKUP($A405,Tabula!$A:$O,12,FALSE),""))</f>
        <v/>
      </c>
      <c r="L405" s="27" t="str">
        <f>IF(IFERROR(VLOOKUP($A405,Tabula!$A:$O,13,FALSE),"")=0,"",IFERROR(VLOOKUP($A405,Tabula!$A:$O,13,FALSE),""))</f>
        <v/>
      </c>
      <c r="M405" s="27" t="str">
        <f>IF(IFERROR(VLOOKUP($A405,Tabula!$A:$O,14,FALSE),"")=0,"",IFERROR(VLOOKUP($A405,Tabula!$A:$O,14,FALSE),""))</f>
        <v>9.00-12.00
13.00-15.00 (rindas kārt.)</v>
      </c>
      <c r="N405" s="27" t="str">
        <f>IF(IFERROR(VLOOKUP($A405,Tabula!$A:$O,15,FALSE),"")=0,"",IFERROR(VLOOKUP($A405,Tabula!$A:$O,15,FALSE),""))</f>
        <v/>
      </c>
    </row>
    <row r="406" spans="1:14" s="1" customFormat="1" ht="42" customHeight="1" x14ac:dyDescent="0.3">
      <c r="A406" s="2">
        <v>401</v>
      </c>
      <c r="B406" s="10" t="str">
        <f>IFERROR(VLOOKUP(A406,Tabula!$A:$O,3,FALSE),"")</f>
        <v>Ziemeļu rajona nodaļas Teritoriālais centrs "Vidzeme"</v>
      </c>
      <c r="C406" s="10" t="str">
        <f>IFERROR(VLOOKUP(A406,Tabula!$A:$O,4,FALSE),"")</f>
        <v xml:space="preserve">Brīvības gatve 266 </v>
      </c>
      <c r="D406" s="13">
        <f>IF(IFERROR(VLOOKUP($A406,Tabula!$A:$O,5,FALSE),"")=0,"",IFERROR(VLOOKUP($A406,Tabula!$A:$O,5,FALSE),""))</f>
        <v>112</v>
      </c>
      <c r="E406" s="10" t="str">
        <f>IFERROR(VLOOKUP(A406,Tabula!$A:$O,6,FALSE),"")</f>
        <v>Sociālais darbinieks</v>
      </c>
      <c r="F406" s="14" t="str">
        <f>IF(IFERROR(VLOOKUP($A406,Tabula!$A:$O,7,FALSE),"")=0,"",IFERROR(VLOOKUP($A406,Tabula!$A:$O,7,FALSE),""))</f>
        <v>Sociālās palīdzības joma</v>
      </c>
      <c r="G406" s="10" t="str">
        <f>IFERROR(VLOOKUP(A406,Tabula!$A:$O,8,FALSE),"")</f>
        <v xml:space="preserve">Protasova Jelena </v>
      </c>
      <c r="H406" s="10" t="str">
        <f>IFERROR(VLOOKUP(A406,Tabula!$A:$O,9,FALSE),"")</f>
        <v>jelena.protasova@riga.lv</v>
      </c>
      <c r="I406" s="13">
        <f>IF(IFERROR(VLOOKUP($A406,Tabula!$A:$O,10,FALSE),"")=0,"",IFERROR(VLOOKUP($A406,Tabula!$A:$O,10,FALSE),""))</f>
        <v>67105508</v>
      </c>
      <c r="J406" s="27" t="str">
        <f>IF(IFERROR(VLOOKUP($A406,Tabula!$A:$O,11,FALSE),"")=0,"",IFERROR(VLOOKUP($A406,Tabula!$A:$O,11,FALSE),""))</f>
        <v>13.00-18.00 (iepr.pier.)</v>
      </c>
      <c r="K406" s="27" t="str">
        <f>IF(IFERROR(VLOOKUP($A406,Tabula!$A:$O,12,FALSE),"")=0,"",IFERROR(VLOOKUP($A406,Tabula!$A:$O,12,FALSE),""))</f>
        <v>9.00-13.00 (rindas kārt.)</v>
      </c>
      <c r="L406" s="27" t="str">
        <f>IF(IFERROR(VLOOKUP($A406,Tabula!$A:$O,13,FALSE),"")=0,"",IFERROR(VLOOKUP($A406,Tabula!$A:$O,13,FALSE),""))</f>
        <v/>
      </c>
      <c r="M406" s="27" t="str">
        <f>IF(IFERROR(VLOOKUP($A406,Tabula!$A:$O,14,FALSE),"")=0,"",IFERROR(VLOOKUP($A406,Tabula!$A:$O,14,FALSE),""))</f>
        <v>9.00-12.00 
13.00-16.00
(iep.pier)</v>
      </c>
      <c r="N406" s="27" t="str">
        <f>IF(IFERROR(VLOOKUP($A406,Tabula!$A:$O,15,FALSE),"")=0,"",IFERROR(VLOOKUP($A406,Tabula!$A:$O,15,FALSE),""))</f>
        <v/>
      </c>
    </row>
    <row r="407" spans="1:14" s="1" customFormat="1" ht="42" customHeight="1" x14ac:dyDescent="0.3">
      <c r="A407" s="2">
        <v>402</v>
      </c>
      <c r="B407" s="10" t="str">
        <f>IFERROR(VLOOKUP(A407,Tabula!$A:$O,3,FALSE),"")</f>
        <v>Ziemeļu rajona nodaļas Teritoriālais centrs "Vidzeme"</v>
      </c>
      <c r="C407" s="10" t="str">
        <f>IFERROR(VLOOKUP(A407,Tabula!$A:$O,4,FALSE),"")</f>
        <v xml:space="preserve">Vidrižu iela 1A </v>
      </c>
      <c r="D407" s="13">
        <f>IF(IFERROR(VLOOKUP($A407,Tabula!$A:$O,5,FALSE),"")=0,"",IFERROR(VLOOKUP($A407,Tabula!$A:$O,5,FALSE),""))</f>
        <v>203</v>
      </c>
      <c r="E407" s="10" t="str">
        <f>IFERROR(VLOOKUP(A407,Tabula!$A:$O,6,FALSE),"")</f>
        <v>Referents</v>
      </c>
      <c r="F407" s="14" t="str">
        <f>IF(IFERROR(VLOOKUP($A407,Tabula!$A:$O,7,FALSE),"")=0,"",IFERROR(VLOOKUP($A407,Tabula!$A:$O,7,FALSE),""))</f>
        <v>Sociālā darba joma</v>
      </c>
      <c r="G407" s="10" t="str">
        <f>IFERROR(VLOOKUP(A407,Tabula!$A:$O,8,FALSE),"")</f>
        <v>Burilova Inesa</v>
      </c>
      <c r="H407" s="10" t="str">
        <f>IFERROR(VLOOKUP(A407,Tabula!$A:$O,9,FALSE),"")</f>
        <v>Inesa.Burilova@riga.lv</v>
      </c>
      <c r="I407" s="13">
        <f>IF(IFERROR(VLOOKUP($A407,Tabula!$A:$O,10,FALSE),"")=0,"",IFERROR(VLOOKUP($A407,Tabula!$A:$O,10,FALSE),""))</f>
        <v>67181612</v>
      </c>
      <c r="J407" s="27" t="str">
        <f>IF(IFERROR(VLOOKUP($A407,Tabula!$A:$O,11,FALSE),"")=0,"",IFERROR(VLOOKUP($A407,Tabula!$A:$O,11,FALSE),""))</f>
        <v>13.00-18.00</v>
      </c>
      <c r="K407" s="27" t="str">
        <f>IF(IFERROR(VLOOKUP($A407,Tabula!$A:$O,12,FALSE),"")=0,"",IFERROR(VLOOKUP($A407,Tabula!$A:$O,12,FALSE),""))</f>
        <v/>
      </c>
      <c r="L407" s="27" t="str">
        <f>IF(IFERROR(VLOOKUP($A407,Tabula!$A:$O,13,FALSE),"")=0,"",IFERROR(VLOOKUP($A407,Tabula!$A:$O,13,FALSE),""))</f>
        <v/>
      </c>
      <c r="M407" s="27" t="str">
        <f>IF(IFERROR(VLOOKUP($A407,Tabula!$A:$O,14,FALSE),"")=0,"",IFERROR(VLOOKUP($A407,Tabula!$A:$O,14,FALSE),""))</f>
        <v>9.00-12.00
13.00-15.00</v>
      </c>
      <c r="N407" s="27" t="str">
        <f>IF(IFERROR(VLOOKUP($A407,Tabula!$A:$O,15,FALSE),"")=0,"",IFERROR(VLOOKUP($A407,Tabula!$A:$O,15,FALSE),""))</f>
        <v/>
      </c>
    </row>
    <row r="408" spans="1:14" s="1" customFormat="1" ht="42" customHeight="1" x14ac:dyDescent="0.3">
      <c r="A408" s="2">
        <v>403</v>
      </c>
      <c r="B408" s="10" t="str">
        <f>IFERROR(VLOOKUP(A408,Tabula!$A:$O,3,FALSE),"")</f>
        <v>Ziemeļu rajona nodaļas Teritoriālais centrs "Vidzeme"</v>
      </c>
      <c r="C408" s="10" t="str">
        <f>IFERROR(VLOOKUP(A408,Tabula!$A:$O,4,FALSE),"")</f>
        <v xml:space="preserve">Vidrižu iela 1A </v>
      </c>
      <c r="D408" s="13">
        <f>IF(IFERROR(VLOOKUP($A408,Tabula!$A:$O,5,FALSE),"")=0,"",IFERROR(VLOOKUP($A408,Tabula!$A:$O,5,FALSE),""))</f>
        <v>203</v>
      </c>
      <c r="E408" s="10" t="str">
        <f>IFERROR(VLOOKUP(A408,Tabula!$A:$O,6,FALSE),"")</f>
        <v>Klientu apkalpošanas speciālists</v>
      </c>
      <c r="F408" s="14" t="str">
        <f>IF(IFERROR(VLOOKUP($A408,Tabula!$A:$O,7,FALSE),"")=0,"",IFERROR(VLOOKUP($A408,Tabula!$A:$O,7,FALSE),""))</f>
        <v>Sociālā darba joma</v>
      </c>
      <c r="G408" s="10" t="str">
        <f>IFERROR(VLOOKUP(A408,Tabula!$A:$O,8,FALSE),"")</f>
        <v>Pērle Indra</v>
      </c>
      <c r="H408" s="10" t="str">
        <f>IFERROR(VLOOKUP(A408,Tabula!$A:$O,9,FALSE),"")</f>
        <v>indra.perle@riga.lv</v>
      </c>
      <c r="I408" s="13">
        <f>IF(IFERROR(VLOOKUP($A408,Tabula!$A:$O,10,FALSE),"")=0,"",IFERROR(VLOOKUP($A408,Tabula!$A:$O,10,FALSE),""))</f>
        <v>67181575</v>
      </c>
      <c r="J408" s="27" t="str">
        <f>IF(IFERROR(VLOOKUP($A408,Tabula!$A:$O,11,FALSE),"")=0,"",IFERROR(VLOOKUP($A408,Tabula!$A:$O,11,FALSE),""))</f>
        <v/>
      </c>
      <c r="K408" s="27" t="str">
        <f>IF(IFERROR(VLOOKUP($A408,Tabula!$A:$O,12,FALSE),"")=0,"",IFERROR(VLOOKUP($A408,Tabula!$A:$O,12,FALSE),""))</f>
        <v/>
      </c>
      <c r="L408" s="27" t="str">
        <f>IF(IFERROR(VLOOKUP($A408,Tabula!$A:$O,13,FALSE),"")=0,"",IFERROR(VLOOKUP($A408,Tabula!$A:$O,13,FALSE),""))</f>
        <v/>
      </c>
      <c r="M408" s="27" t="str">
        <f>IF(IFERROR(VLOOKUP($A408,Tabula!$A:$O,14,FALSE),"")=0,"",IFERROR(VLOOKUP($A408,Tabula!$A:$O,14,FALSE),""))</f>
        <v/>
      </c>
      <c r="N408" s="27" t="str">
        <f>IF(IFERROR(VLOOKUP($A408,Tabula!$A:$O,15,FALSE),"")=0,"",IFERROR(VLOOKUP($A408,Tabula!$A:$O,15,FALSE),""))</f>
        <v/>
      </c>
    </row>
    <row r="409" spans="1:14" s="1" customFormat="1" ht="42" customHeight="1" x14ac:dyDescent="0.3">
      <c r="A409" s="2">
        <v>404</v>
      </c>
      <c r="B409" s="10" t="str">
        <f>IFERROR(VLOOKUP(A409,Tabula!$A:$O,3,FALSE),"")</f>
        <v>Ziemeļu rajona nodaļas Teritoriālais centrs "Vidzeme"</v>
      </c>
      <c r="C409" s="10" t="str">
        <f>IFERROR(VLOOKUP(A409,Tabula!$A:$O,4,FALSE),"")</f>
        <v xml:space="preserve">Brīvības gatve 266 </v>
      </c>
      <c r="D409" s="13" t="str">
        <f>IF(IFERROR(VLOOKUP($A409,Tabula!$A:$O,5,FALSE),"")=0,"",IFERROR(VLOOKUP($A409,Tabula!$A:$O,5,FALSE),""))</f>
        <v>foajē</v>
      </c>
      <c r="E409" s="10" t="str">
        <f>IFERROR(VLOOKUP(A409,Tabula!$A:$O,6,FALSE),"")</f>
        <v>Informators</v>
      </c>
      <c r="F409" s="14" t="str">
        <f>IF(IFERROR(VLOOKUP($A409,Tabula!$A:$O,7,FALSE),"")=0,"",IFERROR(VLOOKUP($A409,Tabula!$A:$O,7,FALSE),""))</f>
        <v/>
      </c>
      <c r="G409" s="10" t="str">
        <f>IFERROR(VLOOKUP(A409,Tabula!$A:$O,8,FALSE),"")</f>
        <v>Čandere Alda</v>
      </c>
      <c r="H409" s="10" t="str">
        <f>IFERROR(VLOOKUP(A409,Tabula!$A:$O,9,FALSE),"")</f>
        <v>alda.candere@riga.lv</v>
      </c>
      <c r="I409" s="13" t="str">
        <f>IF(IFERROR(VLOOKUP($A409,Tabula!$A:$O,10,FALSE),"")=0,"",IFERROR(VLOOKUP($A409,Tabula!$A:$O,10,FALSE),""))</f>
        <v/>
      </c>
      <c r="J409" s="27" t="str">
        <f>IF(IFERROR(VLOOKUP($A409,Tabula!$A:$O,11,FALSE),"")=0,"",IFERROR(VLOOKUP($A409,Tabula!$A:$O,11,FALSE),""))</f>
        <v/>
      </c>
      <c r="K409" s="27" t="str">
        <f>IF(IFERROR(VLOOKUP($A409,Tabula!$A:$O,12,FALSE),"")=0,"",IFERROR(VLOOKUP($A409,Tabula!$A:$O,12,FALSE),""))</f>
        <v/>
      </c>
      <c r="L409" s="27" t="str">
        <f>IF(IFERROR(VLOOKUP($A409,Tabula!$A:$O,13,FALSE),"")=0,"",IFERROR(VLOOKUP($A409,Tabula!$A:$O,13,FALSE),""))</f>
        <v/>
      </c>
      <c r="M409" s="27" t="str">
        <f>IF(IFERROR(VLOOKUP($A409,Tabula!$A:$O,14,FALSE),"")=0,"",IFERROR(VLOOKUP($A409,Tabula!$A:$O,14,FALSE),""))</f>
        <v/>
      </c>
      <c r="N409" s="27" t="str">
        <f>IF(IFERROR(VLOOKUP($A409,Tabula!$A:$O,15,FALSE),"")=0,"",IFERROR(VLOOKUP($A409,Tabula!$A:$O,15,FALSE),""))</f>
        <v/>
      </c>
    </row>
    <row r="410" spans="1:14" s="1" customFormat="1" ht="42" customHeight="1" x14ac:dyDescent="0.3">
      <c r="A410" s="2">
        <v>405</v>
      </c>
      <c r="B410" s="10" t="str">
        <f>IFERROR(VLOOKUP(A410,Tabula!$A:$O,3,FALSE),"")</f>
        <v>Ziemeļu rajona nodaļas Teritoriālais centrs "Vidzeme"</v>
      </c>
      <c r="C410" s="10" t="str">
        <f>IFERROR(VLOOKUP(A410,Tabula!$A:$O,4,FALSE),"")</f>
        <v xml:space="preserve">Vidrižu iela 1A </v>
      </c>
      <c r="D410" s="13">
        <f>IF(IFERROR(VLOOKUP($A410,Tabula!$A:$O,5,FALSE),"")=0,"",IFERROR(VLOOKUP($A410,Tabula!$A:$O,5,FALSE),""))</f>
        <v>208</v>
      </c>
      <c r="E410" s="10" t="str">
        <f>IFERROR(VLOOKUP(A410,Tabula!$A:$O,6,FALSE),"")</f>
        <v xml:space="preserve"> Vecākais sociālais darbinieks</v>
      </c>
      <c r="F410" s="14" t="str">
        <f>IF(IFERROR(VLOOKUP($A410,Tabula!$A:$O,7,FALSE),"")=0,"",IFERROR(VLOOKUP($A410,Tabula!$A:$O,7,FALSE),""))</f>
        <v>Sociālā darba joma</v>
      </c>
      <c r="G410" s="10" t="str">
        <f>IFERROR(VLOOKUP(A410,Tabula!$A:$O,8,FALSE),"")</f>
        <v>Balode Sarmīte</v>
      </c>
      <c r="H410" s="10" t="str">
        <f>IFERROR(VLOOKUP(A410,Tabula!$A:$O,9,FALSE),"")</f>
        <v>Sarmite.Balode@riga.lv</v>
      </c>
      <c r="I410" s="13">
        <f>IF(IFERROR(VLOOKUP($A410,Tabula!$A:$O,10,FALSE),"")=0,"",IFERROR(VLOOKUP($A410,Tabula!$A:$O,10,FALSE),""))</f>
        <v>67012150</v>
      </c>
      <c r="J410" s="27" t="str">
        <f>IF(IFERROR(VLOOKUP($A410,Tabula!$A:$O,11,FALSE),"")=0,"",IFERROR(VLOOKUP($A410,Tabula!$A:$O,11,FALSE),""))</f>
        <v>13.00-18.00 (rindas kārt.)</v>
      </c>
      <c r="K410" s="27" t="str">
        <f>IF(IFERROR(VLOOKUP($A410,Tabula!$A:$O,12,FALSE),"")=0,"",IFERROR(VLOOKUP($A410,Tabula!$A:$O,12,FALSE),""))</f>
        <v/>
      </c>
      <c r="L410" s="27" t="str">
        <f>IF(IFERROR(VLOOKUP($A410,Tabula!$A:$O,13,FALSE),"")=0,"",IFERROR(VLOOKUP($A410,Tabula!$A:$O,13,FALSE),""))</f>
        <v/>
      </c>
      <c r="M410" s="27" t="str">
        <f>IF(IFERROR(VLOOKUP($A410,Tabula!$A:$O,14,FALSE),"")=0,"",IFERROR(VLOOKUP($A410,Tabula!$A:$O,14,FALSE),""))</f>
        <v>9.00-12.00
13.00-15.00 (rindas kārt.)</v>
      </c>
      <c r="N410" s="27" t="str">
        <f>IF(IFERROR(VLOOKUP($A410,Tabula!$A:$O,15,FALSE),"")=0,"",IFERROR(VLOOKUP($A410,Tabula!$A:$O,15,FALSE),""))</f>
        <v/>
      </c>
    </row>
    <row r="411" spans="1:14" s="1" customFormat="1" ht="42" customHeight="1" x14ac:dyDescent="0.3">
      <c r="A411" s="2">
        <v>406</v>
      </c>
      <c r="B411" s="10" t="str">
        <f>IFERROR(VLOOKUP(A411,Tabula!$A:$O,3,FALSE),"")</f>
        <v>Ziemeļu rajona nodaļas Teritoriālais centrs "Vidzeme"</v>
      </c>
      <c r="C411" s="10" t="str">
        <f>IFERROR(VLOOKUP(A411,Tabula!$A:$O,4,FALSE),"")</f>
        <v xml:space="preserve">Vidrižu iela 1A </v>
      </c>
      <c r="D411" s="13">
        <f>IF(IFERROR(VLOOKUP($A411,Tabula!$A:$O,5,FALSE),"")=0,"",IFERROR(VLOOKUP($A411,Tabula!$A:$O,5,FALSE),""))</f>
        <v>203</v>
      </c>
      <c r="E411" s="10" t="str">
        <f>IFERROR(VLOOKUP(A411,Tabula!$A:$O,6,FALSE),"")</f>
        <v xml:space="preserve"> Sociālais darbinieks darbā ar ģimeni un bērniem</v>
      </c>
      <c r="F411" s="14" t="str">
        <f>IF(IFERROR(VLOOKUP($A411,Tabula!$A:$O,7,FALSE),"")=0,"",IFERROR(VLOOKUP($A411,Tabula!$A:$O,7,FALSE),""))</f>
        <v>Sociālā darba joma</v>
      </c>
      <c r="G411" s="10" t="str">
        <f>IFERROR(VLOOKUP(A411,Tabula!$A:$O,8,FALSE),"")</f>
        <v>Ganago Elēna</v>
      </c>
      <c r="H411" s="10" t="str">
        <f>IFERROR(VLOOKUP(A411,Tabula!$A:$O,9,FALSE),"")</f>
        <v>Elena.Ganago@riga.lv</v>
      </c>
      <c r="I411" s="13">
        <f>IF(IFERROR(VLOOKUP($A411,Tabula!$A:$O,10,FALSE),"")=0,"",IFERROR(VLOOKUP($A411,Tabula!$A:$O,10,FALSE),""))</f>
        <v>67012115</v>
      </c>
      <c r="J411" s="27" t="str">
        <f>IF(IFERROR(VLOOKUP($A411,Tabula!$A:$O,11,FALSE),"")=0,"",IFERROR(VLOOKUP($A411,Tabula!$A:$O,11,FALSE),""))</f>
        <v>13.00-18.00 (rindas kārt.)</v>
      </c>
      <c r="K411" s="27" t="str">
        <f>IF(IFERROR(VLOOKUP($A411,Tabula!$A:$O,12,FALSE),"")=0,"",IFERROR(VLOOKUP($A411,Tabula!$A:$O,12,FALSE),""))</f>
        <v/>
      </c>
      <c r="L411" s="27" t="str">
        <f>IF(IFERROR(VLOOKUP($A411,Tabula!$A:$O,13,FALSE),"")=0,"",IFERROR(VLOOKUP($A411,Tabula!$A:$O,13,FALSE),""))</f>
        <v/>
      </c>
      <c r="M411" s="27" t="str">
        <f>IF(IFERROR(VLOOKUP($A411,Tabula!$A:$O,14,FALSE),"")=0,"",IFERROR(VLOOKUP($A411,Tabula!$A:$O,14,FALSE),""))</f>
        <v>9.00-12.00
13.00-15.00 (rindas kārt.)</v>
      </c>
      <c r="N411" s="27" t="str">
        <f>IF(IFERROR(VLOOKUP($A411,Tabula!$A:$O,15,FALSE),"")=0,"",IFERROR(VLOOKUP($A411,Tabula!$A:$O,15,FALSE),""))</f>
        <v/>
      </c>
    </row>
    <row r="412" spans="1:14" s="1" customFormat="1" ht="42" customHeight="1" x14ac:dyDescent="0.3">
      <c r="A412" s="2">
        <v>407</v>
      </c>
      <c r="B412" s="10" t="str">
        <f>IFERROR(VLOOKUP(A412,Tabula!$A:$O,3,FALSE),"")</f>
        <v>Ziemeļu rajona nodaļas Teritoriālais centrs "Vidzeme"</v>
      </c>
      <c r="C412" s="10" t="str">
        <f>IFERROR(VLOOKUP(A412,Tabula!$A:$O,4,FALSE),"")</f>
        <v xml:space="preserve">Vidrižu iela 1A </v>
      </c>
      <c r="D412" s="13">
        <f>IF(IFERROR(VLOOKUP($A412,Tabula!$A:$O,5,FALSE),"")=0,"",IFERROR(VLOOKUP($A412,Tabula!$A:$O,5,FALSE),""))</f>
        <v>208</v>
      </c>
      <c r="E412" s="10" t="str">
        <f>IFERROR(VLOOKUP(A412,Tabula!$A:$O,6,FALSE),"")</f>
        <v xml:space="preserve"> Sociālais darbinieks darbā ar ģimeni un bērniem</v>
      </c>
      <c r="F412" s="14" t="str">
        <f>IF(IFERROR(VLOOKUP($A412,Tabula!$A:$O,7,FALSE),"")=0,"",IFERROR(VLOOKUP($A412,Tabula!$A:$O,7,FALSE),""))</f>
        <v>Sociālā darba joma</v>
      </c>
      <c r="G412" s="10" t="str">
        <f>IFERROR(VLOOKUP(A412,Tabula!$A:$O,8,FALSE),"")</f>
        <v>Korņeva Aija</v>
      </c>
      <c r="H412" s="10" t="str">
        <f>IFERROR(VLOOKUP(A412,Tabula!$A:$O,9,FALSE),"")</f>
        <v>Aija.Korneva@riga.lv</v>
      </c>
      <c r="I412" s="13">
        <f>IF(IFERROR(VLOOKUP($A412,Tabula!$A:$O,10,FALSE),"")=0,"",IFERROR(VLOOKUP($A412,Tabula!$A:$O,10,FALSE),""))</f>
        <v>67181614</v>
      </c>
      <c r="J412" s="27" t="str">
        <f>IF(IFERROR(VLOOKUP($A412,Tabula!$A:$O,11,FALSE),"")=0,"",IFERROR(VLOOKUP($A412,Tabula!$A:$O,11,FALSE),""))</f>
        <v>13.00-18.00 (rindas kārt.)</v>
      </c>
      <c r="K412" s="27" t="str">
        <f>IF(IFERROR(VLOOKUP($A412,Tabula!$A:$O,12,FALSE),"")=0,"",IFERROR(VLOOKUP($A412,Tabula!$A:$O,12,FALSE),""))</f>
        <v/>
      </c>
      <c r="L412" s="27" t="str">
        <f>IF(IFERROR(VLOOKUP($A412,Tabula!$A:$O,13,FALSE),"")=0,"",IFERROR(VLOOKUP($A412,Tabula!$A:$O,13,FALSE),""))</f>
        <v/>
      </c>
      <c r="M412" s="27" t="str">
        <f>IF(IFERROR(VLOOKUP($A412,Tabula!$A:$O,14,FALSE),"")=0,"",IFERROR(VLOOKUP($A412,Tabula!$A:$O,14,FALSE),""))</f>
        <v>9.00-12.00
13.00-15.00 (rindas kārt.)</v>
      </c>
      <c r="N412" s="27" t="str">
        <f>IF(IFERROR(VLOOKUP($A412,Tabula!$A:$O,15,FALSE),"")=0,"",IFERROR(VLOOKUP($A412,Tabula!$A:$O,15,FALSE),""))</f>
        <v/>
      </c>
    </row>
    <row r="413" spans="1:14" s="1" customFormat="1" ht="42" customHeight="1" x14ac:dyDescent="0.3">
      <c r="A413" s="2">
        <v>408</v>
      </c>
      <c r="B413" s="10" t="str">
        <f>IFERROR(VLOOKUP(A413,Tabula!$A:$O,3,FALSE),"")</f>
        <v>Ziemeļu rajona nodaļas Teritoriālais centrs "Vidzeme"</v>
      </c>
      <c r="C413" s="10" t="str">
        <f>IFERROR(VLOOKUP(A413,Tabula!$A:$O,4,FALSE),"")</f>
        <v xml:space="preserve">Vidrižu iela 1A </v>
      </c>
      <c r="D413" s="13">
        <f>IF(IFERROR(VLOOKUP($A413,Tabula!$A:$O,5,FALSE),"")=0,"",IFERROR(VLOOKUP($A413,Tabula!$A:$O,5,FALSE),""))</f>
        <v>208</v>
      </c>
      <c r="E413" s="10" t="str">
        <f>IFERROR(VLOOKUP(A413,Tabula!$A:$O,6,FALSE),"")</f>
        <v xml:space="preserve"> Sociālais darbinieks darbā ar ģimeni un bērniem</v>
      </c>
      <c r="F413" s="14" t="str">
        <f>IF(IFERROR(VLOOKUP($A413,Tabula!$A:$O,7,FALSE),"")=0,"",IFERROR(VLOOKUP($A413,Tabula!$A:$O,7,FALSE),""))</f>
        <v>Sociālā darba joma</v>
      </c>
      <c r="G413" s="10" t="str">
        <f>IFERROR(VLOOKUP(A413,Tabula!$A:$O,8,FALSE),"")</f>
        <v>Muižnieks Bils</v>
      </c>
      <c r="H413" s="10" t="str">
        <f>IFERROR(VLOOKUP(A413,Tabula!$A:$O,9,FALSE),"")</f>
        <v>Bils.Muiznieks@riga.lv</v>
      </c>
      <c r="I413" s="13">
        <f>IF(IFERROR(VLOOKUP($A413,Tabula!$A:$O,10,FALSE),"")=0,"",IFERROR(VLOOKUP($A413,Tabula!$A:$O,10,FALSE),""))</f>
        <v>67037942</v>
      </c>
      <c r="J413" s="27" t="str">
        <f>IF(IFERROR(VLOOKUP($A413,Tabula!$A:$O,11,FALSE),"")=0,"",IFERROR(VLOOKUP($A413,Tabula!$A:$O,11,FALSE),""))</f>
        <v>13.00-18.00 (rindas kārt.)</v>
      </c>
      <c r="K413" s="27" t="str">
        <f>IF(IFERROR(VLOOKUP($A413,Tabula!$A:$O,12,FALSE),"")=0,"",IFERROR(VLOOKUP($A413,Tabula!$A:$O,12,FALSE),""))</f>
        <v/>
      </c>
      <c r="L413" s="27" t="str">
        <f>IF(IFERROR(VLOOKUP($A413,Tabula!$A:$O,13,FALSE),"")=0,"",IFERROR(VLOOKUP($A413,Tabula!$A:$O,13,FALSE),""))</f>
        <v/>
      </c>
      <c r="M413" s="27" t="str">
        <f>IF(IFERROR(VLOOKUP($A413,Tabula!$A:$O,14,FALSE),"")=0,"",IFERROR(VLOOKUP($A413,Tabula!$A:$O,14,FALSE),""))</f>
        <v>9.00-12.00
13.00-15.00 (rindas kārt.)</v>
      </c>
      <c r="N413" s="27" t="str">
        <f>IF(IFERROR(VLOOKUP($A413,Tabula!$A:$O,15,FALSE),"")=0,"",IFERROR(VLOOKUP($A413,Tabula!$A:$O,15,FALSE),""))</f>
        <v/>
      </c>
    </row>
    <row r="414" spans="1:14" s="1" customFormat="1" ht="42" customHeight="1" x14ac:dyDescent="0.3">
      <c r="A414" s="2">
        <v>409</v>
      </c>
      <c r="B414" s="10" t="str">
        <f>IFERROR(VLOOKUP(A414,Tabula!$A:$O,3,FALSE),"")</f>
        <v>Ziemeļu rajona nodaļas Teritoriālais centrs "Vidzeme"</v>
      </c>
      <c r="C414" s="10" t="str">
        <f>IFERROR(VLOOKUP(A414,Tabula!$A:$O,4,FALSE),"")</f>
        <v xml:space="preserve">Vidrižu iela 1A </v>
      </c>
      <c r="D414" s="13">
        <f>IF(IFERROR(VLOOKUP($A414,Tabula!$A:$O,5,FALSE),"")=0,"",IFERROR(VLOOKUP($A414,Tabula!$A:$O,5,FALSE),""))</f>
        <v>208</v>
      </c>
      <c r="E414" s="10" t="str">
        <f>IFERROR(VLOOKUP(A414,Tabula!$A:$O,6,FALSE),"")</f>
        <v xml:space="preserve"> Sociālais darbinieks darbā ar ģimeni un bērniem</v>
      </c>
      <c r="F414" s="14" t="str">
        <f>IF(IFERROR(VLOOKUP($A414,Tabula!$A:$O,7,FALSE),"")=0,"",IFERROR(VLOOKUP($A414,Tabula!$A:$O,7,FALSE),""))</f>
        <v>Sociālā darba joma</v>
      </c>
      <c r="G414" s="10" t="str">
        <f>IFERROR(VLOOKUP(A414,Tabula!$A:$O,8,FALSE),"")</f>
        <v>Paura Anita</v>
      </c>
      <c r="H414" s="10" t="str">
        <f>IFERROR(VLOOKUP(A414,Tabula!$A:$O,9,FALSE),"")</f>
        <v>Anita.Paura@riga.lv</v>
      </c>
      <c r="I414" s="13">
        <f>IF(IFERROR(VLOOKUP($A414,Tabula!$A:$O,10,FALSE),"")=0,"",IFERROR(VLOOKUP($A414,Tabula!$A:$O,10,FALSE),""))</f>
        <v>67181816</v>
      </c>
      <c r="J414" s="27" t="str">
        <f>IF(IFERROR(VLOOKUP($A414,Tabula!$A:$O,11,FALSE),"")=0,"",IFERROR(VLOOKUP($A414,Tabula!$A:$O,11,FALSE),""))</f>
        <v>13.00-18.00 (rindas kārt.)</v>
      </c>
      <c r="K414" s="27" t="str">
        <f>IF(IFERROR(VLOOKUP($A414,Tabula!$A:$O,12,FALSE),"")=0,"",IFERROR(VLOOKUP($A414,Tabula!$A:$O,12,FALSE),""))</f>
        <v/>
      </c>
      <c r="L414" s="27" t="str">
        <f>IF(IFERROR(VLOOKUP($A414,Tabula!$A:$O,13,FALSE),"")=0,"",IFERROR(VLOOKUP($A414,Tabula!$A:$O,13,FALSE),""))</f>
        <v/>
      </c>
      <c r="M414" s="27" t="str">
        <f>IF(IFERROR(VLOOKUP($A414,Tabula!$A:$O,14,FALSE),"")=0,"",IFERROR(VLOOKUP($A414,Tabula!$A:$O,14,FALSE),""))</f>
        <v>9.00-12.00
13.00-15.00 (rindas kārt.)</v>
      </c>
      <c r="N414" s="27" t="str">
        <f>IF(IFERROR(VLOOKUP($A414,Tabula!$A:$O,15,FALSE),"")=0,"",IFERROR(VLOOKUP($A414,Tabula!$A:$O,15,FALSE),""))</f>
        <v/>
      </c>
    </row>
    <row r="415" spans="1:14" s="1" customFormat="1" ht="42" customHeight="1" x14ac:dyDescent="0.3">
      <c r="A415" s="2">
        <v>410</v>
      </c>
      <c r="B415" s="10" t="str">
        <f>IFERROR(VLOOKUP(A415,Tabula!$A:$O,3,FALSE),"")</f>
        <v>Ziemeļu rajona nodaļas Teritoriālais centrs "Vidzeme"</v>
      </c>
      <c r="C415" s="10" t="str">
        <f>IFERROR(VLOOKUP(A415,Tabula!$A:$O,4,FALSE),"")</f>
        <v xml:space="preserve">Vidrižu iela 1A </v>
      </c>
      <c r="D415" s="13">
        <f>IF(IFERROR(VLOOKUP($A415,Tabula!$A:$O,5,FALSE),"")=0,"",IFERROR(VLOOKUP($A415,Tabula!$A:$O,5,FALSE),""))</f>
        <v>208</v>
      </c>
      <c r="E415" s="10" t="str">
        <f>IFERROR(VLOOKUP(A415,Tabula!$A:$O,6,FALSE),"")</f>
        <v xml:space="preserve"> Sociālais darbinieks darbā ar ģimeni un bērniem</v>
      </c>
      <c r="F415" s="14" t="str">
        <f>IF(IFERROR(VLOOKUP($A415,Tabula!$A:$O,7,FALSE),"")=0,"",IFERROR(VLOOKUP($A415,Tabula!$A:$O,7,FALSE),""))</f>
        <v>Sociālā darba joma</v>
      </c>
      <c r="G415" s="10" t="str">
        <f>IFERROR(VLOOKUP(A415,Tabula!$A:$O,8,FALSE),"")</f>
        <v>Rimša Ilvija</v>
      </c>
      <c r="H415" s="10" t="str">
        <f>IFERROR(VLOOKUP(A415,Tabula!$A:$O,9,FALSE),"")</f>
        <v>Ilvija.Rimsa@riga.lv</v>
      </c>
      <c r="I415" s="13">
        <f>IF(IFERROR(VLOOKUP($A415,Tabula!$A:$O,10,FALSE),"")=0,"",IFERROR(VLOOKUP($A415,Tabula!$A:$O,10,FALSE),""))</f>
        <v>67037943</v>
      </c>
      <c r="J415" s="27" t="str">
        <f>IF(IFERROR(VLOOKUP($A415,Tabula!$A:$O,11,FALSE),"")=0,"",IFERROR(VLOOKUP($A415,Tabula!$A:$O,11,FALSE),""))</f>
        <v>13.00-18.00 (rindas kārt.)</v>
      </c>
      <c r="K415" s="27" t="str">
        <f>IF(IFERROR(VLOOKUP($A415,Tabula!$A:$O,12,FALSE),"")=0,"",IFERROR(VLOOKUP($A415,Tabula!$A:$O,12,FALSE),""))</f>
        <v/>
      </c>
      <c r="L415" s="27" t="str">
        <f>IF(IFERROR(VLOOKUP($A415,Tabula!$A:$O,13,FALSE),"")=0,"",IFERROR(VLOOKUP($A415,Tabula!$A:$O,13,FALSE),""))</f>
        <v/>
      </c>
      <c r="M415" s="27" t="str">
        <f>IF(IFERROR(VLOOKUP($A415,Tabula!$A:$O,14,FALSE),"")=0,"",IFERROR(VLOOKUP($A415,Tabula!$A:$O,14,FALSE),""))</f>
        <v>9.00-12.00
13.00-15.00 (rindas kārt.)</v>
      </c>
      <c r="N415" s="27" t="str">
        <f>IF(IFERROR(VLOOKUP($A415,Tabula!$A:$O,15,FALSE),"")=0,"",IFERROR(VLOOKUP($A415,Tabula!$A:$O,15,FALSE),""))</f>
        <v/>
      </c>
    </row>
    <row r="416" spans="1:14" s="1" customFormat="1" ht="42" customHeight="1" x14ac:dyDescent="0.3">
      <c r="A416" s="2">
        <v>411</v>
      </c>
      <c r="B416" s="10" t="str">
        <f>IFERROR(VLOOKUP(A416,Tabula!$A:$O,3,FALSE),"")</f>
        <v>Ziemeļu rajona nodaļas Teritoriālais centrs "Vidzeme"</v>
      </c>
      <c r="C416" s="10" t="str">
        <f>IFERROR(VLOOKUP(A416,Tabula!$A:$O,4,FALSE),"")</f>
        <v xml:space="preserve">Vidrižu iela 1A </v>
      </c>
      <c r="D416" s="13">
        <f>IF(IFERROR(VLOOKUP($A416,Tabula!$A:$O,5,FALSE),"")=0,"",IFERROR(VLOOKUP($A416,Tabula!$A:$O,5,FALSE),""))</f>
        <v>203</v>
      </c>
      <c r="E416" s="10" t="str">
        <f>IFERROR(VLOOKUP(A416,Tabula!$A:$O,6,FALSE),"")</f>
        <v xml:space="preserve"> Sociālais darbinieks darbā ar ģimeni un bērniem</v>
      </c>
      <c r="F416" s="14" t="str">
        <f>IF(IFERROR(VLOOKUP($A416,Tabula!$A:$O,7,FALSE),"")=0,"",IFERROR(VLOOKUP($A416,Tabula!$A:$O,7,FALSE),""))</f>
        <v>Sociālā darba joma</v>
      </c>
      <c r="G416" s="10" t="str">
        <f>IFERROR(VLOOKUP(A416,Tabula!$A:$O,8,FALSE),"")</f>
        <v>Šulca Jekaterina</v>
      </c>
      <c r="H416" s="10" t="str">
        <f>IFERROR(VLOOKUP(A416,Tabula!$A:$O,9,FALSE),"")</f>
        <v>Jekaterina.Sulca@riga.lv</v>
      </c>
      <c r="I416" s="13">
        <f>IF(IFERROR(VLOOKUP($A416,Tabula!$A:$O,10,FALSE),"")=0,"",IFERROR(VLOOKUP($A416,Tabula!$A:$O,10,FALSE),""))</f>
        <v>67012151</v>
      </c>
      <c r="J416" s="27" t="str">
        <f>IF(IFERROR(VLOOKUP($A416,Tabula!$A:$O,11,FALSE),"")=0,"",IFERROR(VLOOKUP($A416,Tabula!$A:$O,11,FALSE),""))</f>
        <v>13.00-18.00 (rindas kārt.)</v>
      </c>
      <c r="K416" s="27" t="str">
        <f>IF(IFERROR(VLOOKUP($A416,Tabula!$A:$O,12,FALSE),"")=0,"",IFERROR(VLOOKUP($A416,Tabula!$A:$O,12,FALSE),""))</f>
        <v/>
      </c>
      <c r="L416" s="27" t="str">
        <f>IF(IFERROR(VLOOKUP($A416,Tabula!$A:$O,13,FALSE),"")=0,"",IFERROR(VLOOKUP($A416,Tabula!$A:$O,13,FALSE),""))</f>
        <v/>
      </c>
      <c r="M416" s="27" t="str">
        <f>IF(IFERROR(VLOOKUP($A416,Tabula!$A:$O,14,FALSE),"")=0,"",IFERROR(VLOOKUP($A416,Tabula!$A:$O,14,FALSE),""))</f>
        <v>9.00-12.00
13.00-15.00 (rindas kārt.)</v>
      </c>
      <c r="N416" s="27" t="str">
        <f>IF(IFERROR(VLOOKUP($A416,Tabula!$A:$O,15,FALSE),"")=0,"",IFERROR(VLOOKUP($A416,Tabula!$A:$O,15,FALSE),""))</f>
        <v/>
      </c>
    </row>
    <row r="417" spans="1:14" s="1" customFormat="1" ht="42" customHeight="1" x14ac:dyDescent="0.3">
      <c r="A417" s="2">
        <v>412</v>
      </c>
      <c r="B417" s="10" t="str">
        <f>IFERROR(VLOOKUP(A417,Tabula!$A:$O,3,FALSE),"")</f>
        <v>Ziemeļu rajona nodaļas Teritoriālais centrs "Vidzeme"</v>
      </c>
      <c r="C417" s="10" t="str">
        <f>IFERROR(VLOOKUP(A417,Tabula!$A:$O,4,FALSE),"")</f>
        <v xml:space="preserve">Vidrižu iela 1A </v>
      </c>
      <c r="D417" s="13">
        <f>IF(IFERROR(VLOOKUP($A417,Tabula!$A:$O,5,FALSE),"")=0,"",IFERROR(VLOOKUP($A417,Tabula!$A:$O,5,FALSE),""))</f>
        <v>205</v>
      </c>
      <c r="E417" s="10" t="str">
        <f>IFERROR(VLOOKUP(A417,Tabula!$A:$O,6,FALSE),"")</f>
        <v xml:space="preserve"> Sociālais darbinieks</v>
      </c>
      <c r="F417" s="14" t="str">
        <f>IF(IFERROR(VLOOKUP($A417,Tabula!$A:$O,7,FALSE),"")=0,"",IFERROR(VLOOKUP($A417,Tabula!$A:$O,7,FALSE),""))</f>
        <v>Sociālā darba joma</v>
      </c>
      <c r="G417" s="10" t="str">
        <f>IFERROR(VLOOKUP(A417,Tabula!$A:$O,8,FALSE),"")</f>
        <v>Jamonte Marika</v>
      </c>
      <c r="H417" s="10" t="str">
        <f>IFERROR(VLOOKUP(A417,Tabula!$A:$O,9,FALSE),"")</f>
        <v>Marika.Jamonte@riga.lv</v>
      </c>
      <c r="I417" s="13">
        <f>IF(IFERROR(VLOOKUP($A417,Tabula!$A:$O,10,FALSE),"")=0,"",IFERROR(VLOOKUP($A417,Tabula!$A:$O,10,FALSE),""))</f>
        <v>67181817</v>
      </c>
      <c r="J417" s="27" t="str">
        <f>IF(IFERROR(VLOOKUP($A417,Tabula!$A:$O,11,FALSE),"")=0,"",IFERROR(VLOOKUP($A417,Tabula!$A:$O,11,FALSE),""))</f>
        <v>13.00-18.00 (iepr.pier.)</v>
      </c>
      <c r="K417" s="27" t="str">
        <f>IF(IFERROR(VLOOKUP($A417,Tabula!$A:$O,12,FALSE),"")=0,"",IFERROR(VLOOKUP($A417,Tabula!$A:$O,12,FALSE),""))</f>
        <v>9.00-13.00 (rindas kārt.)</v>
      </c>
      <c r="L417" s="27" t="str">
        <f>IF(IFERROR(VLOOKUP($A417,Tabula!$A:$O,13,FALSE),"")=0,"",IFERROR(VLOOKUP($A417,Tabula!$A:$O,13,FALSE),""))</f>
        <v/>
      </c>
      <c r="M417" s="27" t="str">
        <f>IF(IFERROR(VLOOKUP($A417,Tabula!$A:$O,14,FALSE),"")=0,"",IFERROR(VLOOKUP($A417,Tabula!$A:$O,14,FALSE),""))</f>
        <v>9.00-12.00 
13.00-16.00
(iep.pier)</v>
      </c>
      <c r="N417" s="27" t="str">
        <f>IF(IFERROR(VLOOKUP($A417,Tabula!$A:$O,15,FALSE),"")=0,"",IFERROR(VLOOKUP($A417,Tabula!$A:$O,15,FALSE),""))</f>
        <v/>
      </c>
    </row>
    <row r="418" spans="1:14" s="1" customFormat="1" ht="42" customHeight="1" x14ac:dyDescent="0.3">
      <c r="A418" s="2">
        <v>413</v>
      </c>
      <c r="B418" s="10" t="str">
        <f>IFERROR(VLOOKUP(A418,Tabula!$A:$O,3,FALSE),"")</f>
        <v>Ziemeļu rajona nodaļas Teritoriālais centrs "Vidzeme"</v>
      </c>
      <c r="C418" s="10" t="str">
        <f>IFERROR(VLOOKUP(A418,Tabula!$A:$O,4,FALSE),"")</f>
        <v xml:space="preserve">Brīvības gatve 266 </v>
      </c>
      <c r="D418" s="13" t="str">
        <f>IF(IFERROR(VLOOKUP($A418,Tabula!$A:$O,5,FALSE),"")=0,"",IFERROR(VLOOKUP($A418,Tabula!$A:$O,5,FALSE),""))</f>
        <v>117c</v>
      </c>
      <c r="E418" s="10" t="str">
        <f>IFERROR(VLOOKUP(A418,Tabula!$A:$O,6,FALSE),"")</f>
        <v xml:space="preserve">  Vecākais sociālais darbinieks</v>
      </c>
      <c r="F418" s="14" t="str">
        <f>IF(IFERROR(VLOOKUP($A418,Tabula!$A:$O,7,FALSE),"")=0,"",IFERROR(VLOOKUP($A418,Tabula!$A:$O,7,FALSE),""))</f>
        <v>Sociālā pakalpojuma joma</v>
      </c>
      <c r="G418" s="10" t="str">
        <f>IFERROR(VLOOKUP(A418,Tabula!$A:$O,8,FALSE),"")</f>
        <v>Ozoliņa Svetlana</v>
      </c>
      <c r="H418" s="10" t="str">
        <f>IFERROR(VLOOKUP(A418,Tabula!$A:$O,9,FALSE),"")</f>
        <v>Svetlana.Ozolina@riga.lv</v>
      </c>
      <c r="I418" s="13">
        <f>IF(IFERROR(VLOOKUP($A418,Tabula!$A:$O,10,FALSE),"")=0,"",IFERROR(VLOOKUP($A418,Tabula!$A:$O,10,FALSE),""))</f>
        <v>67037971</v>
      </c>
      <c r="J418" s="27" t="str">
        <f>IF(IFERROR(VLOOKUP($A418,Tabula!$A:$O,11,FALSE),"")=0,"",IFERROR(VLOOKUP($A418,Tabula!$A:$O,11,FALSE),""))</f>
        <v>13.00-18.00 (rindas kārt.)</v>
      </c>
      <c r="K418" s="27" t="str">
        <f>IF(IFERROR(VLOOKUP($A418,Tabula!$A:$O,12,FALSE),"")=0,"",IFERROR(VLOOKUP($A418,Tabula!$A:$O,12,FALSE),""))</f>
        <v/>
      </c>
      <c r="L418" s="27" t="str">
        <f>IF(IFERROR(VLOOKUP($A418,Tabula!$A:$O,13,FALSE),"")=0,"",IFERROR(VLOOKUP($A418,Tabula!$A:$O,13,FALSE),""))</f>
        <v/>
      </c>
      <c r="M418" s="27" t="str">
        <f>IF(IFERROR(VLOOKUP($A418,Tabula!$A:$O,14,FALSE),"")=0,"",IFERROR(VLOOKUP($A418,Tabula!$A:$O,14,FALSE),""))</f>
        <v>9.00-12.00
13.00-15.00 (rindas kārt.)</v>
      </c>
      <c r="N418" s="27" t="str">
        <f>IF(IFERROR(VLOOKUP($A418,Tabula!$A:$O,15,FALSE),"")=0,"",IFERROR(VLOOKUP($A418,Tabula!$A:$O,15,FALSE),""))</f>
        <v/>
      </c>
    </row>
    <row r="419" spans="1:14" s="1" customFormat="1" ht="84.75" customHeight="1" x14ac:dyDescent="0.3">
      <c r="A419" s="2">
        <v>414</v>
      </c>
      <c r="B419" s="10" t="str">
        <f>IFERROR(VLOOKUP(A419,Tabula!$A:$O,3,FALSE),"")</f>
        <v>Ziemeļu rajona nodaļas Teritoriālais centrs "Vidzeme"</v>
      </c>
      <c r="C419" s="10" t="str">
        <f>IFERROR(VLOOKUP(A419,Tabula!$A:$O,4,FALSE),"")</f>
        <v xml:space="preserve">Brīvības gatve 266 </v>
      </c>
      <c r="D419" s="13">
        <f>IF(IFERROR(VLOOKUP($A419,Tabula!$A:$O,5,FALSE),"")=0,"",IFERROR(VLOOKUP($A419,Tabula!$A:$O,5,FALSE),""))</f>
        <v>107</v>
      </c>
      <c r="E419" s="10" t="str">
        <f>IFERROR(VLOOKUP(A419,Tabula!$A:$O,6,FALSE),"")</f>
        <v xml:space="preserve">  Sociālais darbinieks darbā ar pilngadīgām personām sociālās aprūpes un sociālās rehabilitācijas pakalpojumu jomā</v>
      </c>
      <c r="F419" s="14" t="str">
        <f>IF(IFERROR(VLOOKUP($A419,Tabula!$A:$O,7,FALSE),"")=0,"",IFERROR(VLOOKUP($A419,Tabula!$A:$O,7,FALSE),""))</f>
        <v>Sociālā pakalpojuma joma</v>
      </c>
      <c r="G419" s="10" t="str">
        <f>IFERROR(VLOOKUP(A419,Tabula!$A:$O,8,FALSE),"")</f>
        <v>Lūse – Grīnberga Māra</v>
      </c>
      <c r="H419" s="10" t="str">
        <f>IFERROR(VLOOKUP(A419,Tabula!$A:$O,9,FALSE),"")</f>
        <v>mara.lusegrinberga@riga.lv</v>
      </c>
      <c r="I419" s="13">
        <f>IF(IFERROR(VLOOKUP($A419,Tabula!$A:$O,10,FALSE),"")=0,"",IFERROR(VLOOKUP($A419,Tabula!$A:$O,10,FALSE),""))</f>
        <v>67012155</v>
      </c>
      <c r="J419" s="27" t="str">
        <f>IF(IFERROR(VLOOKUP($A419,Tabula!$A:$O,11,FALSE),"")=0,"",IFERROR(VLOOKUP($A419,Tabula!$A:$O,11,FALSE),""))</f>
        <v>13.00-18.00 (iepr.pier.)</v>
      </c>
      <c r="K419" s="27" t="str">
        <f>IF(IFERROR(VLOOKUP($A419,Tabula!$A:$O,12,FALSE),"")=0,"",IFERROR(VLOOKUP($A419,Tabula!$A:$O,12,FALSE),""))</f>
        <v>9.00-13.00 (rindas kārt.)</v>
      </c>
      <c r="L419" s="27" t="str">
        <f>IF(IFERROR(VLOOKUP($A419,Tabula!$A:$O,13,FALSE),"")=0,"",IFERROR(VLOOKUP($A419,Tabula!$A:$O,13,FALSE),""))</f>
        <v/>
      </c>
      <c r="M419" s="27" t="str">
        <f>IF(IFERROR(VLOOKUP($A419,Tabula!$A:$O,14,FALSE),"")=0,"",IFERROR(VLOOKUP($A419,Tabula!$A:$O,14,FALSE),""))</f>
        <v>9.00-12.00 
13.00-16.00
(iep.pier)</v>
      </c>
      <c r="N419" s="27" t="str">
        <f>IF(IFERROR(VLOOKUP($A419,Tabula!$A:$O,15,FALSE),"")=0,"",IFERROR(VLOOKUP($A419,Tabula!$A:$O,15,FALSE),""))</f>
        <v/>
      </c>
    </row>
    <row r="420" spans="1:14" s="1" customFormat="1" ht="81.75" customHeight="1" x14ac:dyDescent="0.3">
      <c r="A420" s="2">
        <v>415</v>
      </c>
      <c r="B420" s="10" t="str">
        <f>IFERROR(VLOOKUP(A420,Tabula!$A:$O,3,FALSE),"")</f>
        <v>Ziemeļu rajona nodaļas Teritoriālais centrs "Vidzeme"</v>
      </c>
      <c r="C420" s="10" t="str">
        <f>IFERROR(VLOOKUP(A420,Tabula!$A:$O,4,FALSE),"")</f>
        <v xml:space="preserve">Brīvības gatve 266 </v>
      </c>
      <c r="D420" s="13">
        <f>IF(IFERROR(VLOOKUP($A420,Tabula!$A:$O,5,FALSE),"")=0,"",IFERROR(VLOOKUP($A420,Tabula!$A:$O,5,FALSE),""))</f>
        <v>107</v>
      </c>
      <c r="E420" s="10" t="str">
        <f>IFERROR(VLOOKUP(A420,Tabula!$A:$O,6,FALSE),"")</f>
        <v xml:space="preserve">  Sociālais darbinieks</v>
      </c>
      <c r="F420" s="14" t="str">
        <f>IF(IFERROR(VLOOKUP($A420,Tabula!$A:$O,7,FALSE),"")=0,"",IFERROR(VLOOKUP($A420,Tabula!$A:$O,7,FALSE),""))</f>
        <v>Sociālā pakalpojuma joma</v>
      </c>
      <c r="G420" s="10" t="str">
        <f>IFERROR(VLOOKUP(A420,Tabula!$A:$O,8,FALSE),"")</f>
        <v>Dubovska Vita</v>
      </c>
      <c r="H420" s="10" t="str">
        <f>IFERROR(VLOOKUP(A420,Tabula!$A:$O,9,FALSE),"")</f>
        <v>Vita.Dubrovska@riga.lv</v>
      </c>
      <c r="I420" s="13">
        <f>IF(IFERROR(VLOOKUP($A420,Tabula!$A:$O,10,FALSE),"")=0,"",IFERROR(VLOOKUP($A420,Tabula!$A:$O,10,FALSE),""))</f>
        <v>67012228</v>
      </c>
      <c r="J420" s="27" t="str">
        <f>IF(IFERROR(VLOOKUP($A420,Tabula!$A:$O,11,FALSE),"")=0,"",IFERROR(VLOOKUP($A420,Tabula!$A:$O,11,FALSE),""))</f>
        <v>13.00-18.00 (iepr.pier.)</v>
      </c>
      <c r="K420" s="27" t="str">
        <f>IF(IFERROR(VLOOKUP($A420,Tabula!$A:$O,12,FALSE),"")=0,"",IFERROR(VLOOKUP($A420,Tabula!$A:$O,12,FALSE),""))</f>
        <v>9.00-13.00 (rindas kārt.)</v>
      </c>
      <c r="L420" s="27" t="str">
        <f>IF(IFERROR(VLOOKUP($A420,Tabula!$A:$O,13,FALSE),"")=0,"",IFERROR(VLOOKUP($A420,Tabula!$A:$O,13,FALSE),""))</f>
        <v/>
      </c>
      <c r="M420" s="27" t="str">
        <f>IF(IFERROR(VLOOKUP($A420,Tabula!$A:$O,14,FALSE),"")=0,"",IFERROR(VLOOKUP($A420,Tabula!$A:$O,14,FALSE),""))</f>
        <v>9.00-12.00 
13.00-16.00
(iep.pier)</v>
      </c>
      <c r="N420" s="27" t="str">
        <f>IF(IFERROR(VLOOKUP($A420,Tabula!$A:$O,15,FALSE),"")=0,"",IFERROR(VLOOKUP($A420,Tabula!$A:$O,15,FALSE),""))</f>
        <v/>
      </c>
    </row>
    <row r="421" spans="1:14" s="1" customFormat="1" ht="73.5" customHeight="1" x14ac:dyDescent="0.3">
      <c r="A421" s="2">
        <v>416</v>
      </c>
      <c r="B421" s="10" t="str">
        <f>IFERROR(VLOOKUP(A421,Tabula!$A:$O,3,FALSE),"")</f>
        <v>Ziemeļu rajona nodaļas Teritoriālais centrs "Vidzeme"</v>
      </c>
      <c r="C421" s="10" t="str">
        <f>IFERROR(VLOOKUP(A421,Tabula!$A:$O,4,FALSE),"")</f>
        <v xml:space="preserve">Brīvības gatve 266 </v>
      </c>
      <c r="D421" s="13">
        <f>IF(IFERROR(VLOOKUP($A421,Tabula!$A:$O,5,FALSE),"")=0,"",IFERROR(VLOOKUP($A421,Tabula!$A:$O,5,FALSE),""))</f>
        <v>107</v>
      </c>
      <c r="E421" s="10" t="str">
        <f>IFERROR(VLOOKUP(A421,Tabula!$A:$O,6,FALSE),"")</f>
        <v xml:space="preserve">  Sociālais darbinieks</v>
      </c>
      <c r="F421" s="14" t="str">
        <f>IF(IFERROR(VLOOKUP($A421,Tabula!$A:$O,7,FALSE),"")=0,"",IFERROR(VLOOKUP($A421,Tabula!$A:$O,7,FALSE),""))</f>
        <v>Sociālā pakalpojuma joma</v>
      </c>
      <c r="G421" s="10" t="str">
        <f>IFERROR(VLOOKUP(A421,Tabula!$A:$O,8,FALSE),"")</f>
        <v>Krastiņa Ilva</v>
      </c>
      <c r="H421" s="10" t="str">
        <f>IFERROR(VLOOKUP(A421,Tabula!$A:$O,9,FALSE),"")</f>
        <v>ilva.krastina@riga.lv</v>
      </c>
      <c r="I421" s="13">
        <f>IF(IFERROR(VLOOKUP($A421,Tabula!$A:$O,10,FALSE),"")=0,"",IFERROR(VLOOKUP($A421,Tabula!$A:$O,10,FALSE),""))</f>
        <v>67037947</v>
      </c>
      <c r="J421" s="27" t="str">
        <f>IF(IFERROR(VLOOKUP($A421,Tabula!$A:$O,11,FALSE),"")=0,"",IFERROR(VLOOKUP($A421,Tabula!$A:$O,11,FALSE),""))</f>
        <v>13.00-18.00 (iepr.pier.)</v>
      </c>
      <c r="K421" s="27" t="str">
        <f>IF(IFERROR(VLOOKUP($A421,Tabula!$A:$O,12,FALSE),"")=0,"",IFERROR(VLOOKUP($A421,Tabula!$A:$O,12,FALSE),""))</f>
        <v>9.00-13.00 (rindas kārt.)</v>
      </c>
      <c r="L421" s="27" t="str">
        <f>IF(IFERROR(VLOOKUP($A421,Tabula!$A:$O,13,FALSE),"")=0,"",IFERROR(VLOOKUP($A421,Tabula!$A:$O,13,FALSE),""))</f>
        <v/>
      </c>
      <c r="M421" s="27" t="str">
        <f>IF(IFERROR(VLOOKUP($A421,Tabula!$A:$O,14,FALSE),"")=0,"",IFERROR(VLOOKUP($A421,Tabula!$A:$O,14,FALSE),""))</f>
        <v>9.00-12.00 
13.00-16.00
(iep.pier)</v>
      </c>
      <c r="N421" s="27" t="str">
        <f>IF(IFERROR(VLOOKUP($A421,Tabula!$A:$O,15,FALSE),"")=0,"",IFERROR(VLOOKUP($A421,Tabula!$A:$O,15,FALSE),""))</f>
        <v/>
      </c>
    </row>
    <row r="422" spans="1:14" s="1" customFormat="1" ht="77.25" customHeight="1" x14ac:dyDescent="0.3">
      <c r="A422" s="2">
        <v>417</v>
      </c>
      <c r="B422" s="10" t="str">
        <f>IFERROR(VLOOKUP(A422,Tabula!$A:$O,3,FALSE),"")</f>
        <v>Ziemeļu rajona nodaļas Teritoriālais centrs "Vidzeme"</v>
      </c>
      <c r="C422" s="10" t="str">
        <f>IFERROR(VLOOKUP(A422,Tabula!$A:$O,4,FALSE),"")</f>
        <v xml:space="preserve">Brīvības gatve 266 </v>
      </c>
      <c r="D422" s="13">
        <f>IF(IFERROR(VLOOKUP($A422,Tabula!$A:$O,5,FALSE),"")=0,"",IFERROR(VLOOKUP($A422,Tabula!$A:$O,5,FALSE),""))</f>
        <v>106</v>
      </c>
      <c r="E422" s="10" t="str">
        <f>IFERROR(VLOOKUP(A422,Tabula!$A:$O,6,FALSE),"")</f>
        <v xml:space="preserve">  Sociālais darbinieks</v>
      </c>
      <c r="F422" s="14" t="str">
        <f>IF(IFERROR(VLOOKUP($A422,Tabula!$A:$O,7,FALSE),"")=0,"",IFERROR(VLOOKUP($A422,Tabula!$A:$O,7,FALSE),""))</f>
        <v>Sociālā pakalpojuma joma</v>
      </c>
      <c r="G422" s="10" t="str">
        <f>IFERROR(VLOOKUP(A422,Tabula!$A:$O,8,FALSE),"")</f>
        <v>Vijupe Anita</v>
      </c>
      <c r="H422" s="10" t="str">
        <f>IFERROR(VLOOKUP(A422,Tabula!$A:$O,9,FALSE),"")</f>
        <v>anita.vijupe@riga.lv</v>
      </c>
      <c r="I422" s="13">
        <f>IF(IFERROR(VLOOKUP($A422,Tabula!$A:$O,10,FALSE),"")=0,"",IFERROR(VLOOKUP($A422,Tabula!$A:$O,10,FALSE),""))</f>
        <v>67037945</v>
      </c>
      <c r="J422" s="27" t="str">
        <f>IF(IFERROR(VLOOKUP($A422,Tabula!$A:$O,11,FALSE),"")=0,"",IFERROR(VLOOKUP($A422,Tabula!$A:$O,11,FALSE),""))</f>
        <v>13.00-18.00 (iepr.pier.)</v>
      </c>
      <c r="K422" s="27" t="str">
        <f>IF(IFERROR(VLOOKUP($A422,Tabula!$A:$O,12,FALSE),"")=0,"",IFERROR(VLOOKUP($A422,Tabula!$A:$O,12,FALSE),""))</f>
        <v>9.00-13.00 (rindas kārt.)</v>
      </c>
      <c r="L422" s="27" t="str">
        <f>IF(IFERROR(VLOOKUP($A422,Tabula!$A:$O,13,FALSE),"")=0,"",IFERROR(VLOOKUP($A422,Tabula!$A:$O,13,FALSE),""))</f>
        <v/>
      </c>
      <c r="M422" s="27" t="str">
        <f>IF(IFERROR(VLOOKUP($A422,Tabula!$A:$O,14,FALSE),"")=0,"",IFERROR(VLOOKUP($A422,Tabula!$A:$O,14,FALSE),""))</f>
        <v>9.00-12.00 
13.00-16.00
(iep.pier)</v>
      </c>
      <c r="N422" s="27" t="str">
        <f>IF(IFERROR(VLOOKUP($A422,Tabula!$A:$O,15,FALSE),"")=0,"",IFERROR(VLOOKUP($A422,Tabula!$A:$O,15,FALSE),""))</f>
        <v/>
      </c>
    </row>
    <row r="423" spans="1:14" s="1" customFormat="1" ht="87" customHeight="1" x14ac:dyDescent="0.3">
      <c r="A423" s="2">
        <v>418</v>
      </c>
      <c r="B423" s="10" t="str">
        <f>IFERROR(VLOOKUP(A423,Tabula!$A:$O,3,FALSE),"")</f>
        <v>Ziemeļu rajona nodaļas Teritoriālais centrs "Vidzeme"</v>
      </c>
      <c r="C423" s="10" t="str">
        <f>IFERROR(VLOOKUP(A423,Tabula!$A:$O,4,FALSE),"")</f>
        <v xml:space="preserve">Brīvības gatve 266 </v>
      </c>
      <c r="D423" s="13" t="str">
        <f>IF(IFERROR(VLOOKUP($A423,Tabula!$A:$O,5,FALSE),"")=0,"",IFERROR(VLOOKUP($A423,Tabula!$A:$O,5,FALSE),""))</f>
        <v>117b</v>
      </c>
      <c r="E423" s="10" t="str">
        <f>IFERROR(VLOOKUP(A423,Tabula!$A:$O,6,FALSE),"")</f>
        <v xml:space="preserve">   Vecākais sociālais darbinieks</v>
      </c>
      <c r="F423" s="14" t="str">
        <f>IF(IFERROR(VLOOKUP($A423,Tabula!$A:$O,7,FALSE),"")=0,"",IFERROR(VLOOKUP($A423,Tabula!$A:$O,7,FALSE),""))</f>
        <v>Sociālās palīdzības joma</v>
      </c>
      <c r="G423" s="10" t="str">
        <f>IFERROR(VLOOKUP(A423,Tabula!$A:$O,8,FALSE),"")</f>
        <v>Kazia Ilona</v>
      </c>
      <c r="H423" s="10" t="str">
        <f>IFERROR(VLOOKUP(A423,Tabula!$A:$O,9,FALSE),"")</f>
        <v>Ilona.Kazia@riga.lv</v>
      </c>
      <c r="I423" s="13">
        <f>IF(IFERROR(VLOOKUP($A423,Tabula!$A:$O,10,FALSE),"")=0,"",IFERROR(VLOOKUP($A423,Tabula!$A:$O,10,FALSE),""))</f>
        <v>67181620</v>
      </c>
      <c r="J423" s="27" t="str">
        <f>IF(IFERROR(VLOOKUP($A423,Tabula!$A:$O,11,FALSE),"")=0,"",IFERROR(VLOOKUP($A423,Tabula!$A:$O,11,FALSE),""))</f>
        <v>13.00-18.00 (rindas kārt.)</v>
      </c>
      <c r="K423" s="27" t="str">
        <f>IF(IFERROR(VLOOKUP($A423,Tabula!$A:$O,12,FALSE),"")=0,"",IFERROR(VLOOKUP($A423,Tabula!$A:$O,12,FALSE),""))</f>
        <v/>
      </c>
      <c r="L423" s="27" t="str">
        <f>IF(IFERROR(VLOOKUP($A423,Tabula!$A:$O,13,FALSE),"")=0,"",IFERROR(VLOOKUP($A423,Tabula!$A:$O,13,FALSE),""))</f>
        <v/>
      </c>
      <c r="M423" s="27" t="str">
        <f>IF(IFERROR(VLOOKUP($A423,Tabula!$A:$O,14,FALSE),"")=0,"",IFERROR(VLOOKUP($A423,Tabula!$A:$O,14,FALSE),""))</f>
        <v>9.00-12.00
13.00-15.00 (rindas kārt.)</v>
      </c>
      <c r="N423" s="27" t="str">
        <f>IF(IFERROR(VLOOKUP($A423,Tabula!$A:$O,15,FALSE),"")=0,"",IFERROR(VLOOKUP($A423,Tabula!$A:$O,15,FALSE),""))</f>
        <v/>
      </c>
    </row>
    <row r="424" spans="1:14" s="1" customFormat="1" ht="91.5" customHeight="1" x14ac:dyDescent="0.3">
      <c r="A424" s="2">
        <v>419</v>
      </c>
      <c r="B424" s="10" t="str">
        <f>IFERROR(VLOOKUP(A424,Tabula!$A:$O,3,FALSE),"")</f>
        <v>Ziemeļu rajona nodaļas Teritoriālais centrs "Vidzeme"</v>
      </c>
      <c r="C424" s="10" t="str">
        <f>IFERROR(VLOOKUP(A424,Tabula!$A:$O,4,FALSE),"")</f>
        <v xml:space="preserve">Brīvības gatve 266 </v>
      </c>
      <c r="D424" s="13">
        <f>IF(IFERROR(VLOOKUP($A424,Tabula!$A:$O,5,FALSE),"")=0,"",IFERROR(VLOOKUP($A424,Tabula!$A:$O,5,FALSE),""))</f>
        <v>112</v>
      </c>
      <c r="E424" s="10" t="str">
        <f>IFERROR(VLOOKUP(A424,Tabula!$A:$O,6,FALSE),"")</f>
        <v xml:space="preserve">   Sociālais darbinieks</v>
      </c>
      <c r="F424" s="14" t="str">
        <f>IF(IFERROR(VLOOKUP($A424,Tabula!$A:$O,7,FALSE),"")=0,"",IFERROR(VLOOKUP($A424,Tabula!$A:$O,7,FALSE),""))</f>
        <v>Sociālās palīdzības joma</v>
      </c>
      <c r="G424" s="10" t="str">
        <f>IFERROR(VLOOKUP(A424,Tabula!$A:$O,8,FALSE),"")</f>
        <v>Titāne Dace</v>
      </c>
      <c r="H424" s="10" t="str">
        <f>IFERROR(VLOOKUP(A424,Tabula!$A:$O,9,FALSE),"")</f>
        <v>Dace.Titane@riga.lv</v>
      </c>
      <c r="I424" s="13">
        <f>IF(IFERROR(VLOOKUP($A424,Tabula!$A:$O,10,FALSE),"")=0,"",IFERROR(VLOOKUP($A424,Tabula!$A:$O,10,FALSE),""))</f>
        <v>67105375</v>
      </c>
      <c r="J424" s="27" t="str">
        <f>IF(IFERROR(VLOOKUP($A424,Tabula!$A:$O,11,FALSE),"")=0,"",IFERROR(VLOOKUP($A424,Tabula!$A:$O,11,FALSE),""))</f>
        <v>13.00-18.00 (iepr.pier.)</v>
      </c>
      <c r="K424" s="27" t="str">
        <f>IF(IFERROR(VLOOKUP($A424,Tabula!$A:$O,12,FALSE),"")=0,"",IFERROR(VLOOKUP($A424,Tabula!$A:$O,12,FALSE),""))</f>
        <v>9.00-13.00 (rindas kārt.)</v>
      </c>
      <c r="L424" s="27" t="str">
        <f>IF(IFERROR(VLOOKUP($A424,Tabula!$A:$O,13,FALSE),"")=0,"",IFERROR(VLOOKUP($A424,Tabula!$A:$O,13,FALSE),""))</f>
        <v/>
      </c>
      <c r="M424" s="27" t="str">
        <f>IF(IFERROR(VLOOKUP($A424,Tabula!$A:$O,14,FALSE),"")=0,"",IFERROR(VLOOKUP($A424,Tabula!$A:$O,14,FALSE),""))</f>
        <v>9.00-12.00 
13.00-16.00
(iep.pier)</v>
      </c>
      <c r="N424" s="27" t="str">
        <f>IF(IFERROR(VLOOKUP($A424,Tabula!$A:$O,15,FALSE),"")=0,"",IFERROR(VLOOKUP($A424,Tabula!$A:$O,15,FALSE),""))</f>
        <v/>
      </c>
    </row>
    <row r="425" spans="1:14" s="1" customFormat="1" ht="93.75" customHeight="1" x14ac:dyDescent="0.3">
      <c r="A425" s="2">
        <v>420</v>
      </c>
      <c r="B425" s="10" t="str">
        <f>IFERROR(VLOOKUP(A425,Tabula!$A:$O,3,FALSE),"")</f>
        <v>Ziemeļu rajona nodaļas Teritoriālais centrs "Vidzeme"</v>
      </c>
      <c r="C425" s="10" t="str">
        <f>IFERROR(VLOOKUP(A425,Tabula!$A:$O,4,FALSE),"")</f>
        <v xml:space="preserve">Brīvības gatve 266 </v>
      </c>
      <c r="D425" s="13">
        <f>IF(IFERROR(VLOOKUP($A425,Tabula!$A:$O,5,FALSE),"")=0,"",IFERROR(VLOOKUP($A425,Tabula!$A:$O,5,FALSE),""))</f>
        <v>125</v>
      </c>
      <c r="E425" s="10" t="str">
        <f>IFERROR(VLOOKUP(A425,Tabula!$A:$O,6,FALSE),"")</f>
        <v xml:space="preserve">    Sociālās palīdzības organizators II līmenis</v>
      </c>
      <c r="F425" s="14" t="str">
        <f>IF(IFERROR(VLOOKUP($A425,Tabula!$A:$O,7,FALSE),"")=0,"",IFERROR(VLOOKUP($A425,Tabula!$A:$O,7,FALSE),""))</f>
        <v>Sociālās palīdzības joma</v>
      </c>
      <c r="G425" s="10" t="str">
        <f>IFERROR(VLOOKUP(A425,Tabula!$A:$O,8,FALSE),"")</f>
        <v>Žagariņa Evita</v>
      </c>
      <c r="H425" s="10" t="str">
        <f>IFERROR(VLOOKUP(A425,Tabula!$A:$O,9,FALSE),"")</f>
        <v>evita.zagarina@riga.lv</v>
      </c>
      <c r="I425" s="13">
        <f>IF(IFERROR(VLOOKUP($A425,Tabula!$A:$O,10,FALSE),"")=0,"",IFERROR(VLOOKUP($A425,Tabula!$A:$O,10,FALSE),""))</f>
        <v>67012186</v>
      </c>
      <c r="J425" s="27" t="str">
        <f>IF(IFERROR(VLOOKUP($A425,Tabula!$A:$O,11,FALSE),"")=0,"",IFERROR(VLOOKUP($A425,Tabula!$A:$O,11,FALSE),""))</f>
        <v>9.00-18.00 (iepr.pier.)</v>
      </c>
      <c r="K425" s="27" t="str">
        <f>IF(IFERROR(VLOOKUP($A425,Tabula!$A:$O,12,FALSE),"")=0,"",IFERROR(VLOOKUP($A425,Tabula!$A:$O,12,FALSE),""))</f>
        <v>9.00-16.30 (iepr.pier.)</v>
      </c>
      <c r="L425" s="27" t="str">
        <f>IF(IFERROR(VLOOKUP($A425,Tabula!$A:$O,13,FALSE),"")=0,"",IFERROR(VLOOKUP($A425,Tabula!$A:$O,13,FALSE),""))</f>
        <v>9.00-16.30 (iepr.pier.)</v>
      </c>
      <c r="M425" s="27" t="str">
        <f>IF(IFERROR(VLOOKUP($A425,Tabula!$A:$O,14,FALSE),"")=0,"",IFERROR(VLOOKUP($A425,Tabula!$A:$O,14,FALSE),""))</f>
        <v>9.00-16.30 (iepr.pier.)</v>
      </c>
      <c r="N425" s="27" t="str">
        <f>IF(IFERROR(VLOOKUP($A425,Tabula!$A:$O,15,FALSE),"")=0,"",IFERROR(VLOOKUP($A425,Tabula!$A:$O,15,FALSE),""))</f>
        <v>9.00-14.00 (Apkalpo aprūpes mājās pakalpojuma sniedzēja darbiniekus)</v>
      </c>
    </row>
    <row r="426" spans="1:14" s="1" customFormat="1" ht="89.25" customHeight="1" x14ac:dyDescent="0.3">
      <c r="A426" s="2">
        <v>421</v>
      </c>
      <c r="B426" s="10" t="str">
        <f>IFERROR(VLOOKUP(A426,Tabula!$A:$O,3,FALSE),"")</f>
        <v>Ziemeļu rajona nodaļas Teritoriālais centrs "Vidzeme"</v>
      </c>
      <c r="C426" s="10" t="str">
        <f>IFERROR(VLOOKUP(A426,Tabula!$A:$O,4,FALSE),"")</f>
        <v xml:space="preserve">Brīvības gatve 266 </v>
      </c>
      <c r="D426" s="13">
        <f>IF(IFERROR(VLOOKUP($A426,Tabula!$A:$O,5,FALSE),"")=0,"",IFERROR(VLOOKUP($A426,Tabula!$A:$O,5,FALSE),""))</f>
        <v>105</v>
      </c>
      <c r="E426" s="10" t="str">
        <f>IFERROR(VLOOKUP(A426,Tabula!$A:$O,6,FALSE),"")</f>
        <v xml:space="preserve">    Sociālās palīdzības organizators</v>
      </c>
      <c r="F426" s="14" t="str">
        <f>IF(IFERROR(VLOOKUP($A426,Tabula!$A:$O,7,FALSE),"")=0,"",IFERROR(VLOOKUP($A426,Tabula!$A:$O,7,FALSE),""))</f>
        <v>Sociālās palīdzības joma</v>
      </c>
      <c r="G426" s="10" t="str">
        <f>IFERROR(VLOOKUP(A426,Tabula!$A:$O,8,FALSE),"")</f>
        <v>Dektere Viktorija</v>
      </c>
      <c r="H426" s="10" t="str">
        <f>IFERROR(VLOOKUP(A426,Tabula!$A:$O,9,FALSE),"")</f>
        <v>viktorija.dektere@riga.lv</v>
      </c>
      <c r="I426" s="13">
        <f>IF(IFERROR(VLOOKUP($A426,Tabula!$A:$O,10,FALSE),"")=0,"",IFERROR(VLOOKUP($A426,Tabula!$A:$O,10,FALSE),""))</f>
        <v>67037668</v>
      </c>
      <c r="J426" s="27" t="str">
        <f>IF(IFERROR(VLOOKUP($A426,Tabula!$A:$O,11,FALSE),"")=0,"",IFERROR(VLOOKUP($A426,Tabula!$A:$O,11,FALSE),""))</f>
        <v>9.00-18.00 (iepr.pier.)</v>
      </c>
      <c r="K426" s="27" t="str">
        <f>IF(IFERROR(VLOOKUP($A426,Tabula!$A:$O,12,FALSE),"")=0,"",IFERROR(VLOOKUP($A426,Tabula!$A:$O,12,FALSE),""))</f>
        <v>9.00-16.30 (iepr.pier.)</v>
      </c>
      <c r="L426" s="27" t="str">
        <f>IF(IFERROR(VLOOKUP($A426,Tabula!$A:$O,13,FALSE),"")=0,"",IFERROR(VLOOKUP($A426,Tabula!$A:$O,13,FALSE),""))</f>
        <v>9.00-16.30 (iepr.pier.)</v>
      </c>
      <c r="M426" s="27" t="str">
        <f>IF(IFERROR(VLOOKUP($A426,Tabula!$A:$O,14,FALSE),"")=0,"",IFERROR(VLOOKUP($A426,Tabula!$A:$O,14,FALSE),""))</f>
        <v>9.00-16.30 (iepr.pier.)</v>
      </c>
      <c r="N426" s="27" t="str">
        <f>IF(IFERROR(VLOOKUP($A426,Tabula!$A:$O,15,FALSE),"")=0,"",IFERROR(VLOOKUP($A426,Tabula!$A:$O,15,FALSE),""))</f>
        <v>9.00-14.00 (Apkalpo aprūpes mājās pakalpojuma sniedzēja darbiniekus)</v>
      </c>
    </row>
    <row r="427" spans="1:14" s="1" customFormat="1" ht="81.75" customHeight="1" x14ac:dyDescent="0.3">
      <c r="A427" s="2">
        <v>422</v>
      </c>
      <c r="B427" s="10" t="str">
        <f>IFERROR(VLOOKUP(A427,Tabula!$A:$O,3,FALSE),"")</f>
        <v>Ziemeļu rajona nodaļas Teritoriālais centrs "Vidzeme"</v>
      </c>
      <c r="C427" s="10" t="str">
        <f>IFERROR(VLOOKUP(A427,Tabula!$A:$O,4,FALSE),"")</f>
        <v xml:space="preserve">Brīvības gatve 266 </v>
      </c>
      <c r="D427" s="13">
        <f>IF(IFERROR(VLOOKUP($A427,Tabula!$A:$O,5,FALSE),"")=0,"",IFERROR(VLOOKUP($A427,Tabula!$A:$O,5,FALSE),""))</f>
        <v>124</v>
      </c>
      <c r="E427" s="10" t="str">
        <f>IFERROR(VLOOKUP(A427,Tabula!$A:$O,6,FALSE),"")</f>
        <v xml:space="preserve">    Sociālās palīdzības organizators</v>
      </c>
      <c r="F427" s="14" t="str">
        <f>IF(IFERROR(VLOOKUP($A427,Tabula!$A:$O,7,FALSE),"")=0,"",IFERROR(VLOOKUP($A427,Tabula!$A:$O,7,FALSE),""))</f>
        <v>Sociālās palīdzības joma</v>
      </c>
      <c r="G427" s="10" t="str">
        <f>IFERROR(VLOOKUP(A427,Tabula!$A:$O,8,FALSE),"")</f>
        <v>Kujevda Kristīna</v>
      </c>
      <c r="H427" s="10" t="str">
        <f>IFERROR(VLOOKUP(A427,Tabula!$A:$O,9,FALSE),"")</f>
        <v>Kristina.Kujevda@riga.lv</v>
      </c>
      <c r="I427" s="13">
        <f>IF(IFERROR(VLOOKUP($A427,Tabula!$A:$O,10,FALSE),"")=0,"",IFERROR(VLOOKUP($A427,Tabula!$A:$O,10,FALSE),""))</f>
        <v>67037980</v>
      </c>
      <c r="J427" s="27" t="str">
        <f>IF(IFERROR(VLOOKUP($A427,Tabula!$A:$O,11,FALSE),"")=0,"",IFERROR(VLOOKUP($A427,Tabula!$A:$O,11,FALSE),""))</f>
        <v>9.00-18.00 (iepr.pier.)</v>
      </c>
      <c r="K427" s="27" t="str">
        <f>IF(IFERROR(VLOOKUP($A427,Tabula!$A:$O,12,FALSE),"")=0,"",IFERROR(VLOOKUP($A427,Tabula!$A:$O,12,FALSE),""))</f>
        <v>9.00-16.30 (iepr.pier.)</v>
      </c>
      <c r="L427" s="27" t="str">
        <f>IF(IFERROR(VLOOKUP($A427,Tabula!$A:$O,13,FALSE),"")=0,"",IFERROR(VLOOKUP($A427,Tabula!$A:$O,13,FALSE),""))</f>
        <v>9.00-16.30 (iepr.pier.)</v>
      </c>
      <c r="M427" s="27" t="str">
        <f>IF(IFERROR(VLOOKUP($A427,Tabula!$A:$O,14,FALSE),"")=0,"",IFERROR(VLOOKUP($A427,Tabula!$A:$O,14,FALSE),""))</f>
        <v>9.00-16.30 (iepr.pier.)</v>
      </c>
      <c r="N427" s="27" t="str">
        <f>IF(IFERROR(VLOOKUP($A427,Tabula!$A:$O,15,FALSE),"")=0,"",IFERROR(VLOOKUP($A427,Tabula!$A:$O,15,FALSE),""))</f>
        <v>9.00-14.00 (Apkalpo aprūpes mājās pakalpojuma sniedzēja darbiniekus)</v>
      </c>
    </row>
    <row r="428" spans="1:14" s="1" customFormat="1" ht="91.5" customHeight="1" x14ac:dyDescent="0.3">
      <c r="A428" s="2">
        <v>423</v>
      </c>
      <c r="B428" s="10" t="str">
        <f>IFERROR(VLOOKUP(A428,Tabula!$A:$O,3,FALSE),"")</f>
        <v>Ziemeļu rajona nodaļas Teritoriālais centrs "Vidzeme"</v>
      </c>
      <c r="C428" s="10" t="str">
        <f>IFERROR(VLOOKUP(A428,Tabula!$A:$O,4,FALSE),"")</f>
        <v xml:space="preserve">Brīvības gatve 266 </v>
      </c>
      <c r="D428" s="13">
        <f>IF(IFERROR(VLOOKUP($A428,Tabula!$A:$O,5,FALSE),"")=0,"",IFERROR(VLOOKUP($A428,Tabula!$A:$O,5,FALSE),""))</f>
        <v>103</v>
      </c>
      <c r="E428" s="10" t="str">
        <f>IFERROR(VLOOKUP(A428,Tabula!$A:$O,6,FALSE),"")</f>
        <v xml:space="preserve">    Sociālās palīdzības organizators</v>
      </c>
      <c r="F428" s="14" t="str">
        <f>IF(IFERROR(VLOOKUP($A428,Tabula!$A:$O,7,FALSE),"")=0,"",IFERROR(VLOOKUP($A428,Tabula!$A:$O,7,FALSE),""))</f>
        <v>Sociālās palīdzības joma</v>
      </c>
      <c r="G428" s="10" t="str">
        <f>IFERROR(VLOOKUP(A428,Tabula!$A:$O,8,FALSE),"")</f>
        <v>Misiņa Inga</v>
      </c>
      <c r="H428" s="10" t="str">
        <f>IFERROR(VLOOKUP(A428,Tabula!$A:$O,9,FALSE),"")</f>
        <v>inga.misina@riga.lv</v>
      </c>
      <c r="I428" s="13">
        <f>IF(IFERROR(VLOOKUP($A428,Tabula!$A:$O,10,FALSE),"")=0,"",IFERROR(VLOOKUP($A428,Tabula!$A:$O,10,FALSE),""))</f>
        <v>67037979</v>
      </c>
      <c r="J428" s="27" t="str">
        <f>IF(IFERROR(VLOOKUP($A428,Tabula!$A:$O,11,FALSE),"")=0,"",IFERROR(VLOOKUP($A428,Tabula!$A:$O,11,FALSE),""))</f>
        <v>9.00-18.00 (iepr.pier.)</v>
      </c>
      <c r="K428" s="27" t="str">
        <f>IF(IFERROR(VLOOKUP($A428,Tabula!$A:$O,12,FALSE),"")=0,"",IFERROR(VLOOKUP($A428,Tabula!$A:$O,12,FALSE),""))</f>
        <v>9.00-16.30 (iepr.pier.)</v>
      </c>
      <c r="L428" s="27" t="str">
        <f>IF(IFERROR(VLOOKUP($A428,Tabula!$A:$O,13,FALSE),"")=0,"",IFERROR(VLOOKUP($A428,Tabula!$A:$O,13,FALSE),""))</f>
        <v>9.00-16.30 (iepr.pier.)</v>
      </c>
      <c r="M428" s="27" t="str">
        <f>IF(IFERROR(VLOOKUP($A428,Tabula!$A:$O,14,FALSE),"")=0,"",IFERROR(VLOOKUP($A428,Tabula!$A:$O,14,FALSE),""))</f>
        <v>9.00-16.30 (iepr.pier.)</v>
      </c>
      <c r="N428" s="27" t="str">
        <f>IF(IFERROR(VLOOKUP($A428,Tabula!$A:$O,15,FALSE),"")=0,"",IFERROR(VLOOKUP($A428,Tabula!$A:$O,15,FALSE),""))</f>
        <v>9.00-14.00 (Apkalpo aprūpes mājās pakalpojuma sniedzēja darbiniekus)</v>
      </c>
    </row>
    <row r="429" spans="1:14" s="1" customFormat="1" ht="88.5" customHeight="1" x14ac:dyDescent="0.3">
      <c r="A429" s="2">
        <v>424</v>
      </c>
      <c r="B429" s="10" t="str">
        <f>IFERROR(VLOOKUP(A429,Tabula!$A:$O,3,FALSE),"")</f>
        <v>Ziemeļu rajona nodaļas Teritoriālais centrs "Vidzeme"</v>
      </c>
      <c r="C429" s="10" t="str">
        <f>IFERROR(VLOOKUP(A429,Tabula!$A:$O,4,FALSE),"")</f>
        <v xml:space="preserve">Brīvības gatve 266 </v>
      </c>
      <c r="D429" s="13">
        <f>IF(IFERROR(VLOOKUP($A429,Tabula!$A:$O,5,FALSE),"")=0,"",IFERROR(VLOOKUP($A429,Tabula!$A:$O,5,FALSE),""))</f>
        <v>102</v>
      </c>
      <c r="E429" s="10" t="str">
        <f>IFERROR(VLOOKUP(A429,Tabula!$A:$O,6,FALSE),"")</f>
        <v xml:space="preserve">    Sociālās palīdzības organizators</v>
      </c>
      <c r="F429" s="14" t="str">
        <f>IF(IFERROR(VLOOKUP($A429,Tabula!$A:$O,7,FALSE),"")=0,"",IFERROR(VLOOKUP($A429,Tabula!$A:$O,7,FALSE),""))</f>
        <v>Sociālās palīdzības joma</v>
      </c>
      <c r="G429" s="10" t="str">
        <f>IFERROR(VLOOKUP(A429,Tabula!$A:$O,8,FALSE),"")</f>
        <v>Petersone Olga</v>
      </c>
      <c r="H429" s="10" t="str">
        <f>IFERROR(VLOOKUP(A429,Tabula!$A:$O,9,FALSE),"")</f>
        <v>Olga.Petersone@riga.lv</v>
      </c>
      <c r="I429" s="13">
        <f>IF(IFERROR(VLOOKUP($A429,Tabula!$A:$O,10,FALSE),"")=0,"",IFERROR(VLOOKUP($A429,Tabula!$A:$O,10,FALSE),""))</f>
        <v>67105506</v>
      </c>
      <c r="J429" s="27" t="str">
        <f>IF(IFERROR(VLOOKUP($A429,Tabula!$A:$O,11,FALSE),"")=0,"",IFERROR(VLOOKUP($A429,Tabula!$A:$O,11,FALSE),""))</f>
        <v>9.00-18.00 (iepr.pier.)</v>
      </c>
      <c r="K429" s="27" t="str">
        <f>IF(IFERROR(VLOOKUP($A429,Tabula!$A:$O,12,FALSE),"")=0,"",IFERROR(VLOOKUP($A429,Tabula!$A:$O,12,FALSE),""))</f>
        <v>9.00-16.30 (iepr.pier.)</v>
      </c>
      <c r="L429" s="27" t="str">
        <f>IF(IFERROR(VLOOKUP($A429,Tabula!$A:$O,13,FALSE),"")=0,"",IFERROR(VLOOKUP($A429,Tabula!$A:$O,13,FALSE),""))</f>
        <v>9.00-16.30 (iepr.pier.)</v>
      </c>
      <c r="M429" s="27" t="str">
        <f>IF(IFERROR(VLOOKUP($A429,Tabula!$A:$O,14,FALSE),"")=0,"",IFERROR(VLOOKUP($A429,Tabula!$A:$O,14,FALSE),""))</f>
        <v>9.00-16.30 (iepr.pier.)</v>
      </c>
      <c r="N429" s="27" t="str">
        <f>IF(IFERROR(VLOOKUP($A429,Tabula!$A:$O,15,FALSE),"")=0,"",IFERROR(VLOOKUP($A429,Tabula!$A:$O,15,FALSE),""))</f>
        <v>9.00-14.00 (Apkalpo aprūpes mājās pakalpojuma sniedzēja darbiniekus)</v>
      </c>
    </row>
    <row r="430" spans="1:14" s="1" customFormat="1" ht="78" customHeight="1" x14ac:dyDescent="0.3">
      <c r="A430" s="2">
        <v>425</v>
      </c>
      <c r="B430" s="10" t="str">
        <f>IFERROR(VLOOKUP(A430,Tabula!$A:$O,3,FALSE),"")</f>
        <v>Ziemeļu rajona nodaļas Teritoriālais centrs "Vidzeme"</v>
      </c>
      <c r="C430" s="10" t="str">
        <f>IFERROR(VLOOKUP(A430,Tabula!$A:$O,4,FALSE),"")</f>
        <v xml:space="preserve">Brīvības gatve 266 </v>
      </c>
      <c r="D430" s="13">
        <f>IF(IFERROR(VLOOKUP($A430,Tabula!$A:$O,5,FALSE),"")=0,"",IFERROR(VLOOKUP($A430,Tabula!$A:$O,5,FALSE),""))</f>
        <v>113</v>
      </c>
      <c r="E430" s="10" t="str">
        <f>IFERROR(VLOOKUP(A430,Tabula!$A:$O,6,FALSE),"")</f>
        <v xml:space="preserve">    Sociālās palīdzības organizators</v>
      </c>
      <c r="F430" s="14" t="str">
        <f>IF(IFERROR(VLOOKUP($A430,Tabula!$A:$O,7,FALSE),"")=0,"",IFERROR(VLOOKUP($A430,Tabula!$A:$O,7,FALSE),""))</f>
        <v>Sociālās palīdzības joma</v>
      </c>
      <c r="G430" s="10" t="str">
        <f>IFERROR(VLOOKUP(A430,Tabula!$A:$O,8,FALSE),"")</f>
        <v xml:space="preserve">Pogodina Velta </v>
      </c>
      <c r="H430" s="10" t="str">
        <f>IFERROR(VLOOKUP(A430,Tabula!$A:$O,9,FALSE),"")</f>
        <v>Velta.Pogodina@riga.lv</v>
      </c>
      <c r="I430" s="13">
        <f>IF(IFERROR(VLOOKUP($A430,Tabula!$A:$O,10,FALSE),"")=0,"",IFERROR(VLOOKUP($A430,Tabula!$A:$O,10,FALSE),""))</f>
        <v>67037978</v>
      </c>
      <c r="J430" s="27" t="str">
        <f>IF(IFERROR(VLOOKUP($A430,Tabula!$A:$O,11,FALSE),"")=0,"",IFERROR(VLOOKUP($A430,Tabula!$A:$O,11,FALSE),""))</f>
        <v>9.00-18.00 (iepr.pier.)</v>
      </c>
      <c r="K430" s="27" t="str">
        <f>IF(IFERROR(VLOOKUP($A430,Tabula!$A:$O,12,FALSE),"")=0,"",IFERROR(VLOOKUP($A430,Tabula!$A:$O,12,FALSE),""))</f>
        <v>9.00-16.30 (iepr.pier.)</v>
      </c>
      <c r="L430" s="27" t="str">
        <f>IF(IFERROR(VLOOKUP($A430,Tabula!$A:$O,13,FALSE),"")=0,"",IFERROR(VLOOKUP($A430,Tabula!$A:$O,13,FALSE),""))</f>
        <v>9.00-16.30 (iepr.pier.)</v>
      </c>
      <c r="M430" s="27" t="str">
        <f>IF(IFERROR(VLOOKUP($A430,Tabula!$A:$O,14,FALSE),"")=0,"",IFERROR(VLOOKUP($A430,Tabula!$A:$O,14,FALSE),""))</f>
        <v>9.00-16.30 (iepr.pier.)</v>
      </c>
      <c r="N430" s="27" t="str">
        <f>IF(IFERROR(VLOOKUP($A430,Tabula!$A:$O,15,FALSE),"")=0,"",IFERROR(VLOOKUP($A430,Tabula!$A:$O,15,FALSE),""))</f>
        <v>9.00-14.00 (Apkalpo aprūpes mājās pakalpojuma sniedzēja darbiniekus)</v>
      </c>
    </row>
    <row r="431" spans="1:14" s="1" customFormat="1" ht="42" customHeight="1" x14ac:dyDescent="0.3">
      <c r="A431" s="2">
        <v>426</v>
      </c>
      <c r="B431" s="10" t="str">
        <f>IFERROR(VLOOKUP(A431,Tabula!$A:$O,3,FALSE),"")</f>
        <v>Ziemeļu rajona nodaļas Teritoriālais centrs "Vidzeme"</v>
      </c>
      <c r="C431" s="10" t="str">
        <f>IFERROR(VLOOKUP(A431,Tabula!$A:$O,4,FALSE),"")</f>
        <v xml:space="preserve">Brīvības gatve 266 </v>
      </c>
      <c r="D431" s="13">
        <f>IF(IFERROR(VLOOKUP($A431,Tabula!$A:$O,5,FALSE),"")=0,"",IFERROR(VLOOKUP($A431,Tabula!$A:$O,5,FALSE),""))</f>
        <v>127</v>
      </c>
      <c r="E431" s="10" t="str">
        <f>IFERROR(VLOOKUP(A431,Tabula!$A:$O,6,FALSE),"")</f>
        <v xml:space="preserve">    Sociālās palīdzības organizators</v>
      </c>
      <c r="F431" s="14" t="str">
        <f>IF(IFERROR(VLOOKUP($A431,Tabula!$A:$O,7,FALSE),"")=0,"",IFERROR(VLOOKUP($A431,Tabula!$A:$O,7,FALSE),""))</f>
        <v>Sociālās palīdzības joma</v>
      </c>
      <c r="G431" s="10" t="str">
        <f>IFERROR(VLOOKUP(A431,Tabula!$A:$O,8,FALSE),"")</f>
        <v>Priedīte Elita</v>
      </c>
      <c r="H431" s="10" t="str">
        <f>IFERROR(VLOOKUP(A431,Tabula!$A:$O,9,FALSE),"")</f>
        <v>elita.priedite@riga.lv</v>
      </c>
      <c r="I431" s="13">
        <f>IF(IFERROR(VLOOKUP($A431,Tabula!$A:$O,10,FALSE),"")=0,"",IFERROR(VLOOKUP($A431,Tabula!$A:$O,10,FALSE),""))</f>
        <v>67037946</v>
      </c>
      <c r="J431" s="27" t="str">
        <f>IF(IFERROR(VLOOKUP($A431,Tabula!$A:$O,11,FALSE),"")=0,"",IFERROR(VLOOKUP($A431,Tabula!$A:$O,11,FALSE),""))</f>
        <v>9.00-18.00 (iepr.pier.)</v>
      </c>
      <c r="K431" s="27" t="str">
        <f>IF(IFERROR(VLOOKUP($A431,Tabula!$A:$O,12,FALSE),"")=0,"",IFERROR(VLOOKUP($A431,Tabula!$A:$O,12,FALSE),""))</f>
        <v>9.00-16.30 (iepr.pier.)</v>
      </c>
      <c r="L431" s="27" t="str">
        <f>IF(IFERROR(VLOOKUP($A431,Tabula!$A:$O,13,FALSE),"")=0,"",IFERROR(VLOOKUP($A431,Tabula!$A:$O,13,FALSE),""))</f>
        <v>9.00-16.30 (iepr.pier.)</v>
      </c>
      <c r="M431" s="27" t="str">
        <f>IF(IFERROR(VLOOKUP($A431,Tabula!$A:$O,14,FALSE),"")=0,"",IFERROR(VLOOKUP($A431,Tabula!$A:$O,14,FALSE),""))</f>
        <v>9.00-16.30 (iepr.pier.)</v>
      </c>
      <c r="N431" s="27" t="str">
        <f>IF(IFERROR(VLOOKUP($A431,Tabula!$A:$O,15,FALSE),"")=0,"",IFERROR(VLOOKUP($A431,Tabula!$A:$O,15,FALSE),""))</f>
        <v>9.00-14.00 (Apkalpo aprūpes mājās pakalpojuma sniedzēja darbiniekus)</v>
      </c>
    </row>
    <row r="432" spans="1:14" s="1" customFormat="1" ht="42" customHeight="1" x14ac:dyDescent="0.3">
      <c r="A432" s="2">
        <v>427</v>
      </c>
      <c r="B432" s="10" t="str">
        <f>IFERROR(VLOOKUP(A432,Tabula!$A:$O,3,FALSE),"")</f>
        <v>Ziemeļu rajona nodaļas Teritoriālais centrs "Vidzeme"</v>
      </c>
      <c r="C432" s="10" t="str">
        <f>IFERROR(VLOOKUP(A432,Tabula!$A:$O,4,FALSE),"")</f>
        <v xml:space="preserve">Brīvības gatve 266 </v>
      </c>
      <c r="D432" s="13">
        <f>IF(IFERROR(VLOOKUP($A432,Tabula!$A:$O,5,FALSE),"")=0,"",IFERROR(VLOOKUP($A432,Tabula!$A:$O,5,FALSE),""))</f>
        <v>126</v>
      </c>
      <c r="E432" s="10" t="str">
        <f>IFERROR(VLOOKUP(A432,Tabula!$A:$O,6,FALSE),"")</f>
        <v xml:space="preserve">    Sociālās palīdzības organizators</v>
      </c>
      <c r="F432" s="14" t="str">
        <f>IF(IFERROR(VLOOKUP($A432,Tabula!$A:$O,7,FALSE),"")=0,"",IFERROR(VLOOKUP($A432,Tabula!$A:$O,7,FALSE),""))</f>
        <v>Sociālās palīdzības joma</v>
      </c>
      <c r="G432" s="10" t="str">
        <f>IFERROR(VLOOKUP(A432,Tabula!$A:$O,8,FALSE),"")</f>
        <v>Rasiņa Egija</v>
      </c>
      <c r="H432" s="10" t="str">
        <f>IFERROR(VLOOKUP(A432,Tabula!$A:$O,9,FALSE),"")</f>
        <v>egija.rasina@riga.lv</v>
      </c>
      <c r="I432" s="13">
        <f>IF(IFERROR(VLOOKUP($A432,Tabula!$A:$O,10,FALSE),"")=0,"",IFERROR(VLOOKUP($A432,Tabula!$A:$O,10,FALSE),""))</f>
        <v>67037974</v>
      </c>
      <c r="J432" s="27" t="str">
        <f>IF(IFERROR(VLOOKUP($A432,Tabula!$A:$O,11,FALSE),"")=0,"",IFERROR(VLOOKUP($A432,Tabula!$A:$O,11,FALSE),""))</f>
        <v>9.00-18.00 (iepr.pier.)</v>
      </c>
      <c r="K432" s="27" t="str">
        <f>IF(IFERROR(VLOOKUP($A432,Tabula!$A:$O,12,FALSE),"")=0,"",IFERROR(VLOOKUP($A432,Tabula!$A:$O,12,FALSE),""))</f>
        <v>9.00-16.30 (iepr.pier.)</v>
      </c>
      <c r="L432" s="27" t="str">
        <f>IF(IFERROR(VLOOKUP($A432,Tabula!$A:$O,13,FALSE),"")=0,"",IFERROR(VLOOKUP($A432,Tabula!$A:$O,13,FALSE),""))</f>
        <v>9.00-16.30 (iepr.pier.)</v>
      </c>
      <c r="M432" s="27" t="str">
        <f>IF(IFERROR(VLOOKUP($A432,Tabula!$A:$O,14,FALSE),"")=0,"",IFERROR(VLOOKUP($A432,Tabula!$A:$O,14,FALSE),""))</f>
        <v>9.00-16.30 (iepr.pier.)</v>
      </c>
      <c r="N432" s="27" t="str">
        <f>IF(IFERROR(VLOOKUP($A432,Tabula!$A:$O,15,FALSE),"")=0,"",IFERROR(VLOOKUP($A432,Tabula!$A:$O,15,FALSE),""))</f>
        <v>9.00-14.00 (Apkalpo aprūpes mājās pakalpojuma sniedzēja darbiniekus)</v>
      </c>
    </row>
    <row r="433" spans="1:14" s="1" customFormat="1" ht="42" customHeight="1" x14ac:dyDescent="0.3">
      <c r="A433" s="2">
        <v>428</v>
      </c>
      <c r="B433" s="10" t="str">
        <f>IFERROR(VLOOKUP(A433,Tabula!$A:$O,3,FALSE),"")</f>
        <v>Ziemeļu rajona nodaļas Teritoriālais centrs "Vidzeme"</v>
      </c>
      <c r="C433" s="10" t="str">
        <f>IFERROR(VLOOKUP(A433,Tabula!$A:$O,4,FALSE),"")</f>
        <v xml:space="preserve">Brīvības gatve 266 </v>
      </c>
      <c r="D433" s="13">
        <f>IF(IFERROR(VLOOKUP($A433,Tabula!$A:$O,5,FALSE),"")=0,"",IFERROR(VLOOKUP($A433,Tabula!$A:$O,5,FALSE),""))</f>
        <v>104</v>
      </c>
      <c r="E433" s="10" t="str">
        <f>IFERROR(VLOOKUP(A433,Tabula!$A:$O,6,FALSE),"")</f>
        <v xml:space="preserve">    Sociālās palīdzības organizators</v>
      </c>
      <c r="F433" s="14" t="str">
        <f>IF(IFERROR(VLOOKUP($A433,Tabula!$A:$O,7,FALSE),"")=0,"",IFERROR(VLOOKUP($A433,Tabula!$A:$O,7,FALSE),""))</f>
        <v>Sociālās palīdzības joma</v>
      </c>
      <c r="G433" s="10" t="str">
        <f>IFERROR(VLOOKUP(A433,Tabula!$A:$O,8,FALSE),"")</f>
        <v>Sapiego Ilva</v>
      </c>
      <c r="H433" s="10" t="str">
        <f>IFERROR(VLOOKUP(A433,Tabula!$A:$O,9,FALSE),"")</f>
        <v>ilva.sapiego@riga.lv</v>
      </c>
      <c r="I433" s="13">
        <f>IF(IFERROR(VLOOKUP($A433,Tabula!$A:$O,10,FALSE),"")=0,"",IFERROR(VLOOKUP($A433,Tabula!$A:$O,10,FALSE),""))</f>
        <v>67105296</v>
      </c>
      <c r="J433" s="27" t="str">
        <f>IF(IFERROR(VLOOKUP($A433,Tabula!$A:$O,11,FALSE),"")=0,"",IFERROR(VLOOKUP($A433,Tabula!$A:$O,11,FALSE),""))</f>
        <v>9.00-18.00 (iepr.pier.)</v>
      </c>
      <c r="K433" s="27" t="str">
        <f>IF(IFERROR(VLOOKUP($A433,Tabula!$A:$O,12,FALSE),"")=0,"",IFERROR(VLOOKUP($A433,Tabula!$A:$O,12,FALSE),""))</f>
        <v>9.00-16.30 (iepr.pier.)</v>
      </c>
      <c r="L433" s="27" t="str">
        <f>IF(IFERROR(VLOOKUP($A433,Tabula!$A:$O,13,FALSE),"")=0,"",IFERROR(VLOOKUP($A433,Tabula!$A:$O,13,FALSE),""))</f>
        <v>9.00-16.30 (iepr.pier.)</v>
      </c>
      <c r="M433" s="27" t="str">
        <f>IF(IFERROR(VLOOKUP($A433,Tabula!$A:$O,14,FALSE),"")=0,"",IFERROR(VLOOKUP($A433,Tabula!$A:$O,14,FALSE),""))</f>
        <v>9.00-16.30 (iepr.pier.)</v>
      </c>
      <c r="N433" s="27" t="str">
        <f>IF(IFERROR(VLOOKUP($A433,Tabula!$A:$O,15,FALSE),"")=0,"",IFERROR(VLOOKUP($A433,Tabula!$A:$O,15,FALSE),""))</f>
        <v>9.00-14.00 (Apkalpo aprūpes mājās pakalpojuma sniedzēja darbiniekus)</v>
      </c>
    </row>
    <row r="434" spans="1:14" s="1" customFormat="1" ht="42" customHeight="1" x14ac:dyDescent="0.3">
      <c r="A434" s="2">
        <v>429</v>
      </c>
      <c r="B434" s="10" t="str">
        <f>IFERROR(VLOOKUP(A434,Tabula!$A:$O,3,FALSE),"")</f>
        <v>Ziemeļu rajona nodaļas Teritoriālais centrs "Vidzeme"</v>
      </c>
      <c r="C434" s="10" t="str">
        <f>IFERROR(VLOOKUP(A434,Tabula!$A:$O,4,FALSE),"")</f>
        <v xml:space="preserve">Brīvības gatve 266 </v>
      </c>
      <c r="D434" s="13">
        <f>IF(IFERROR(VLOOKUP($A434,Tabula!$A:$O,5,FALSE),"")=0,"",IFERROR(VLOOKUP($A434,Tabula!$A:$O,5,FALSE),""))</f>
        <v>123</v>
      </c>
      <c r="E434" s="10" t="str">
        <f>IFERROR(VLOOKUP(A434,Tabula!$A:$O,6,FALSE),"")</f>
        <v xml:space="preserve">    Sociālās palīdzības organizators</v>
      </c>
      <c r="F434" s="14" t="str">
        <f>IF(IFERROR(VLOOKUP($A434,Tabula!$A:$O,7,FALSE),"")=0,"",IFERROR(VLOOKUP($A434,Tabula!$A:$O,7,FALSE),""))</f>
        <v>Sociālās palīdzības joma</v>
      </c>
      <c r="G434" s="10" t="str">
        <f>IFERROR(VLOOKUP(A434,Tabula!$A:$O,8,FALSE),"")</f>
        <v>Vanaga Kristīne</v>
      </c>
      <c r="H434" s="10" t="str">
        <f>IFERROR(VLOOKUP(A434,Tabula!$A:$O,9,FALSE),"")</f>
        <v>kvanaga18@riga.lv</v>
      </c>
      <c r="I434" s="13">
        <f>IF(IFERROR(VLOOKUP($A434,Tabula!$A:$O,10,FALSE),"")=0,"",IFERROR(VLOOKUP($A434,Tabula!$A:$O,10,FALSE),""))</f>
        <v>67037949</v>
      </c>
      <c r="J434" s="27" t="str">
        <f>IF(IFERROR(VLOOKUP($A434,Tabula!$A:$O,11,FALSE),"")=0,"",IFERROR(VLOOKUP($A434,Tabula!$A:$O,11,FALSE),""))</f>
        <v>9.00-18.00 (iepr.pier.)</v>
      </c>
      <c r="K434" s="27" t="str">
        <f>IF(IFERROR(VLOOKUP($A434,Tabula!$A:$O,12,FALSE),"")=0,"",IFERROR(VLOOKUP($A434,Tabula!$A:$O,12,FALSE),""))</f>
        <v>9.00-16.30 (iepr.pier.)</v>
      </c>
      <c r="L434" s="27" t="str">
        <f>IF(IFERROR(VLOOKUP($A434,Tabula!$A:$O,13,FALSE),"")=0,"",IFERROR(VLOOKUP($A434,Tabula!$A:$O,13,FALSE),""))</f>
        <v>9.00-16.30 (iepr.pier.)</v>
      </c>
      <c r="M434" s="27" t="str">
        <f>IF(IFERROR(VLOOKUP($A434,Tabula!$A:$O,14,FALSE),"")=0,"",IFERROR(VLOOKUP($A434,Tabula!$A:$O,14,FALSE),""))</f>
        <v>9.00-16.30 (iepr.pier.)</v>
      </c>
      <c r="N434" s="27" t="str">
        <f>IF(IFERROR(VLOOKUP($A434,Tabula!$A:$O,15,FALSE),"")=0,"",IFERROR(VLOOKUP($A434,Tabula!$A:$O,15,FALSE),""))</f>
        <v>9.00-14.00 (Apkalpo aprūpes mājās pakalpojuma sniedzēja darbiniekus)</v>
      </c>
    </row>
    <row r="435" spans="1:14" s="1" customFormat="1" ht="42" customHeight="1" x14ac:dyDescent="0.3">
      <c r="A435" s="2">
        <v>430</v>
      </c>
      <c r="B435" s="10" t="str">
        <f>IFERROR(VLOOKUP(A435,Tabula!$A:$O,3,FALSE),"")</f>
        <v>Ziemeļu rajona nodaļas Teritoriālais centrs "Vidzeme"</v>
      </c>
      <c r="C435" s="10" t="str">
        <f>IFERROR(VLOOKUP(A435,Tabula!$A:$O,4,FALSE),"")</f>
        <v xml:space="preserve">Brīvības gatve 266 </v>
      </c>
      <c r="D435" s="13">
        <f>IF(IFERROR(VLOOKUP($A435,Tabula!$A:$O,5,FALSE),"")=0,"",IFERROR(VLOOKUP($A435,Tabula!$A:$O,5,FALSE),""))</f>
        <v>105</v>
      </c>
      <c r="E435" s="10" t="str">
        <f>IFERROR(VLOOKUP(A435,Tabula!$A:$O,6,FALSE),"")</f>
        <v xml:space="preserve">    Sociālās palīdzības organizators</v>
      </c>
      <c r="F435" s="14" t="str">
        <f>IF(IFERROR(VLOOKUP($A435,Tabula!$A:$O,7,FALSE),"")=0,"",IFERROR(VLOOKUP($A435,Tabula!$A:$O,7,FALSE),""))</f>
        <v>Sociālās palīdzības joma</v>
      </c>
      <c r="G435" s="10">
        <f>IFERROR(VLOOKUP(A435,Tabula!$A:$O,8,FALSE),"")</f>
        <v>0</v>
      </c>
      <c r="H435" s="10">
        <f>IFERROR(VLOOKUP(A435,Tabula!$A:$O,9,FALSE),"")</f>
        <v>0</v>
      </c>
      <c r="I435" s="13">
        <f>IF(IFERROR(VLOOKUP($A435,Tabula!$A:$O,10,FALSE),"")=0,"",IFERROR(VLOOKUP($A435,Tabula!$A:$O,10,FALSE),""))</f>
        <v>67105507</v>
      </c>
      <c r="J435" s="27" t="str">
        <f>IF(IFERROR(VLOOKUP($A435,Tabula!$A:$O,11,FALSE),"")=0,"",IFERROR(VLOOKUP($A435,Tabula!$A:$O,11,FALSE),""))</f>
        <v>9.00-18.00 (iepr.pier.)</v>
      </c>
      <c r="K435" s="27" t="str">
        <f>IF(IFERROR(VLOOKUP($A435,Tabula!$A:$O,12,FALSE),"")=0,"",IFERROR(VLOOKUP($A435,Tabula!$A:$O,12,FALSE),""))</f>
        <v>9.00-16.30 (iepr.pier.)</v>
      </c>
      <c r="L435" s="27" t="str">
        <f>IF(IFERROR(VLOOKUP($A435,Tabula!$A:$O,13,FALSE),"")=0,"",IFERROR(VLOOKUP($A435,Tabula!$A:$O,13,FALSE),""))</f>
        <v>9.00-16.30 (iepr.pier.)</v>
      </c>
      <c r="M435" s="27" t="str">
        <f>IF(IFERROR(VLOOKUP($A435,Tabula!$A:$O,14,FALSE),"")=0,"",IFERROR(VLOOKUP($A435,Tabula!$A:$O,14,FALSE),""))</f>
        <v>9.00-16.30 (iepr.pier.)</v>
      </c>
      <c r="N435" s="27" t="str">
        <f>IF(IFERROR(VLOOKUP($A435,Tabula!$A:$O,15,FALSE),"")=0,"",IFERROR(VLOOKUP($A435,Tabula!$A:$O,15,FALSE),""))</f>
        <v>9.00-14.00 (Apkalpo aprūpes mājās pakalpojuma sniedzēja darbiniekus)</v>
      </c>
    </row>
    <row r="436" spans="1:14" s="1" customFormat="1" ht="42" customHeight="1" x14ac:dyDescent="0.3">
      <c r="A436" s="2">
        <v>431</v>
      </c>
      <c r="B436" s="10" t="str">
        <f>IFERROR(VLOOKUP(A436,Tabula!$A:$O,3,FALSE),"")</f>
        <v>Ziemeļu rajona nodaļas Teritoriālais centrs "Vidzeme"</v>
      </c>
      <c r="C436" s="10" t="str">
        <f>IFERROR(VLOOKUP(A436,Tabula!$A:$O,4,FALSE),"")</f>
        <v xml:space="preserve">Brīvības gatve 266 </v>
      </c>
      <c r="D436" s="13">
        <f>IF(IFERROR(VLOOKUP($A436,Tabula!$A:$O,5,FALSE),"")=0,"",IFERROR(VLOOKUP($A436,Tabula!$A:$O,5,FALSE),""))</f>
        <v>104</v>
      </c>
      <c r="E436" s="10" t="str">
        <f>IFERROR(VLOOKUP(A436,Tabula!$A:$O,6,FALSE),"")</f>
        <v xml:space="preserve">    Sociālās palīdzības organizators</v>
      </c>
      <c r="F436" s="14" t="str">
        <f>IF(IFERROR(VLOOKUP($A436,Tabula!$A:$O,7,FALSE),"")=0,"",IFERROR(VLOOKUP($A436,Tabula!$A:$O,7,FALSE),""))</f>
        <v>Sociālās palīdzības joma</v>
      </c>
      <c r="G436" s="10">
        <f>IFERROR(VLOOKUP(A436,Tabula!$A:$O,8,FALSE),"")</f>
        <v>0</v>
      </c>
      <c r="H436" s="10">
        <f>IFERROR(VLOOKUP(A436,Tabula!$A:$O,9,FALSE),"")</f>
        <v>0</v>
      </c>
      <c r="I436" s="13">
        <f>IF(IFERROR(VLOOKUP($A436,Tabula!$A:$O,10,FALSE),"")=0,"",IFERROR(VLOOKUP($A436,Tabula!$A:$O,10,FALSE),""))</f>
        <v>67037981</v>
      </c>
      <c r="J436" s="27" t="str">
        <f>IF(IFERROR(VLOOKUP($A436,Tabula!$A:$O,11,FALSE),"")=0,"",IFERROR(VLOOKUP($A436,Tabula!$A:$O,11,FALSE),""))</f>
        <v>9.00-18.00 (iepr.pier.)</v>
      </c>
      <c r="K436" s="27" t="str">
        <f>IF(IFERROR(VLOOKUP($A436,Tabula!$A:$O,12,FALSE),"")=0,"",IFERROR(VLOOKUP($A436,Tabula!$A:$O,12,FALSE),""))</f>
        <v>9.00-16.30 (iepr.pier.)</v>
      </c>
      <c r="L436" s="27" t="str">
        <f>IF(IFERROR(VLOOKUP($A436,Tabula!$A:$O,13,FALSE),"")=0,"",IFERROR(VLOOKUP($A436,Tabula!$A:$O,13,FALSE),""))</f>
        <v>9.00-16.30 (iepr.pier.)</v>
      </c>
      <c r="M436" s="27" t="str">
        <f>IF(IFERROR(VLOOKUP($A436,Tabula!$A:$O,14,FALSE),"")=0,"",IFERROR(VLOOKUP($A436,Tabula!$A:$O,14,FALSE),""))</f>
        <v>9.00-16.30 (iepr.pier.)</v>
      </c>
      <c r="N436" s="27" t="str">
        <f>IF(IFERROR(VLOOKUP($A436,Tabula!$A:$O,15,FALSE),"")=0,"",IFERROR(VLOOKUP($A436,Tabula!$A:$O,15,FALSE),""))</f>
        <v>9.00-14.00 (Apkalpo aprūpes mājās pakalpojuma sniedzēja darbiniekus)</v>
      </c>
    </row>
    <row r="437" spans="1:14" s="1" customFormat="1" ht="42" customHeight="1" x14ac:dyDescent="0.3">
      <c r="A437" s="2">
        <v>432</v>
      </c>
      <c r="B437" s="10" t="str">
        <f>IFERROR(VLOOKUP(A437,Tabula!$A:$O,3,FALSE),"")</f>
        <v>Ziemeļu rajona nodaļas Teritoriālais centrs "Ziemeļi"</v>
      </c>
      <c r="C437" s="10" t="str">
        <f>IFERROR(VLOOKUP(A437,Tabula!$A:$O,4,FALSE),"")</f>
        <v xml:space="preserve">Hanzas iela 7 </v>
      </c>
      <c r="D437" s="13">
        <f>IF(IFERROR(VLOOKUP($A437,Tabula!$A:$O,5,FALSE),"")=0,"",IFERROR(VLOOKUP($A437,Tabula!$A:$O,5,FALSE),""))</f>
        <v>31</v>
      </c>
      <c r="E437" s="10" t="str">
        <f>IFERROR(VLOOKUP(A437,Tabula!$A:$O,6,FALSE),"")</f>
        <v xml:space="preserve">Teritoriālā centra vadītājs </v>
      </c>
      <c r="F437" s="14" t="str">
        <f>IF(IFERROR(VLOOKUP($A437,Tabula!$A:$O,7,FALSE),"")=0,"",IFERROR(VLOOKUP($A437,Tabula!$A:$O,7,FALSE),""))</f>
        <v/>
      </c>
      <c r="G437" s="10" t="str">
        <f>IFERROR(VLOOKUP(A437,Tabula!$A:$O,8,FALSE),"")</f>
        <v>Šiliņa Daiga</v>
      </c>
      <c r="H437" s="10" t="str">
        <f>IFERROR(VLOOKUP(A437,Tabula!$A:$O,9,FALSE),"")</f>
        <v>Daiga.Silina@riga.lv</v>
      </c>
      <c r="I437" s="13">
        <f>IF(IFERROR(VLOOKUP($A437,Tabula!$A:$O,10,FALSE),"")=0,"",IFERROR(VLOOKUP($A437,Tabula!$A:$O,10,FALSE),""))</f>
        <v>67026684</v>
      </c>
      <c r="J437" s="27" t="str">
        <f>IF(IFERROR(VLOOKUP($A437,Tabula!$A:$O,11,FALSE),"")=0,"",IFERROR(VLOOKUP($A437,Tabula!$A:$O,11,FALSE),""))</f>
        <v>13.00-18.00 (iepr.pier.)</v>
      </c>
      <c r="K437" s="27" t="str">
        <f>IF(IFERROR(VLOOKUP($A437,Tabula!$A:$O,12,FALSE),"")=0,"",IFERROR(VLOOKUP($A437,Tabula!$A:$O,12,FALSE),""))</f>
        <v/>
      </c>
      <c r="L437" s="27" t="str">
        <f>IF(IFERROR(VLOOKUP($A437,Tabula!$A:$O,13,FALSE),"")=0,"",IFERROR(VLOOKUP($A437,Tabula!$A:$O,13,FALSE),""))</f>
        <v/>
      </c>
      <c r="M437" s="27" t="str">
        <f>IF(IFERROR(VLOOKUP($A437,Tabula!$A:$O,14,FALSE),"")=0,"",IFERROR(VLOOKUP($A437,Tabula!$A:$O,14,FALSE),""))</f>
        <v/>
      </c>
      <c r="N437" s="27" t="str">
        <f>IF(IFERROR(VLOOKUP($A437,Tabula!$A:$O,15,FALSE),"")=0,"",IFERROR(VLOOKUP($A437,Tabula!$A:$O,15,FALSE),""))</f>
        <v/>
      </c>
    </row>
    <row r="438" spans="1:14" s="1" customFormat="1" ht="42" customHeight="1" x14ac:dyDescent="0.3">
      <c r="A438" s="2">
        <v>433</v>
      </c>
      <c r="B438" s="10" t="str">
        <f>IFERROR(VLOOKUP(A438,Tabula!$A:$O,3,FALSE),"")</f>
        <v>Ziemeļu rajona nodaļas Teritoriālais centrs "Ziemeļi"</v>
      </c>
      <c r="C438" s="10" t="str">
        <f>IFERROR(VLOOKUP(A438,Tabula!$A:$O,4,FALSE),"")</f>
        <v xml:space="preserve">Hanzas iela 7 </v>
      </c>
      <c r="D438" s="13" t="str">
        <f>IF(IFERROR(VLOOKUP($A438,Tabula!$A:$O,5,FALSE),"")=0,"",IFERROR(VLOOKUP($A438,Tabula!$A:$O,5,FALSE),""))</f>
        <v>1a</v>
      </c>
      <c r="E438" s="10" t="str">
        <f>IFERROR(VLOOKUP(A438,Tabula!$A:$O,6,FALSE),"")</f>
        <v>Sociālās palīdzības organizators dzīves apstākļu novērtēšanai klientu dzīvesvietā</v>
      </c>
      <c r="F438" s="14" t="str">
        <f>IF(IFERROR(VLOOKUP($A438,Tabula!$A:$O,7,FALSE),"")=0,"",IFERROR(VLOOKUP($A438,Tabula!$A:$O,7,FALSE),""))</f>
        <v>Sociālās palīdzības joma</v>
      </c>
      <c r="G438" s="10" t="str">
        <f>IFERROR(VLOOKUP(A438,Tabula!$A:$O,8,FALSE),"")</f>
        <v xml:space="preserve">Blumbergs Normunds </v>
      </c>
      <c r="H438" s="10" t="str">
        <f>IFERROR(VLOOKUP(A438,Tabula!$A:$O,9,FALSE),"")</f>
        <v>Normunds.Blumbergs@riga.lv</v>
      </c>
      <c r="I438" s="13">
        <f>IF(IFERROR(VLOOKUP($A438,Tabula!$A:$O,10,FALSE),"")=0,"",IFERROR(VLOOKUP($A438,Tabula!$A:$O,10,FALSE),""))</f>
        <v>26638219</v>
      </c>
      <c r="J438" s="27" t="str">
        <f>IF(IFERROR(VLOOKUP($A438,Tabula!$A:$O,11,FALSE),"")=0,"",IFERROR(VLOOKUP($A438,Tabula!$A:$O,11,FALSE),""))</f>
        <v/>
      </c>
      <c r="K438" s="27" t="str">
        <f>IF(IFERROR(VLOOKUP($A438,Tabula!$A:$O,12,FALSE),"")=0,"",IFERROR(VLOOKUP($A438,Tabula!$A:$O,12,FALSE),""))</f>
        <v/>
      </c>
      <c r="L438" s="27" t="str">
        <f>IF(IFERROR(VLOOKUP($A438,Tabula!$A:$O,13,FALSE),"")=0,"",IFERROR(VLOOKUP($A438,Tabula!$A:$O,13,FALSE),""))</f>
        <v/>
      </c>
      <c r="M438" s="27" t="str">
        <f>IF(IFERROR(VLOOKUP($A438,Tabula!$A:$O,14,FALSE),"")=0,"",IFERROR(VLOOKUP($A438,Tabula!$A:$O,14,FALSE),""))</f>
        <v/>
      </c>
      <c r="N438" s="27" t="str">
        <f>IF(IFERROR(VLOOKUP($A438,Tabula!$A:$O,15,FALSE),"")=0,"",IFERROR(VLOOKUP($A438,Tabula!$A:$O,15,FALSE),""))</f>
        <v/>
      </c>
    </row>
    <row r="439" spans="1:14" s="1" customFormat="1" ht="42" customHeight="1" x14ac:dyDescent="0.3">
      <c r="A439" s="2">
        <v>434</v>
      </c>
      <c r="B439" s="10" t="str">
        <f>IFERROR(VLOOKUP(A439,Tabula!$A:$O,3,FALSE),"")</f>
        <v>Ziemeļu rajona nodaļas Teritoriālais centrs "Ziemeļi"</v>
      </c>
      <c r="C439" s="10" t="str">
        <f>IFERROR(VLOOKUP(A439,Tabula!$A:$O,4,FALSE),"")</f>
        <v xml:space="preserve">Hanzas iela 7 </v>
      </c>
      <c r="D439" s="13">
        <f>IF(IFERROR(VLOOKUP($A439,Tabula!$A:$O,5,FALSE),"")=0,"",IFERROR(VLOOKUP($A439,Tabula!$A:$O,5,FALSE),""))</f>
        <v>26</v>
      </c>
      <c r="E439" s="10" t="str">
        <f>IFERROR(VLOOKUP(A439,Tabula!$A:$O,6,FALSE),"")</f>
        <v>Sociālais darbinieks darbā ar ģimeni un bērniem</v>
      </c>
      <c r="F439" s="14" t="str">
        <f>IF(IFERROR(VLOOKUP($A439,Tabula!$A:$O,7,FALSE),"")=0,"",IFERROR(VLOOKUP($A439,Tabula!$A:$O,7,FALSE),""))</f>
        <v>Sociālā darba joma</v>
      </c>
      <c r="G439" s="10" t="str">
        <f>IFERROR(VLOOKUP(A439,Tabula!$A:$O,8,FALSE),"")</f>
        <v>Fiļipova Svetlana</v>
      </c>
      <c r="H439" s="10" t="str">
        <f>IFERROR(VLOOKUP(A439,Tabula!$A:$O,9,FALSE),"")</f>
        <v>svetlana.filipova@riga.lv</v>
      </c>
      <c r="I439" s="13">
        <f>IF(IFERROR(VLOOKUP($A439,Tabula!$A:$O,10,FALSE),"")=0,"",IFERROR(VLOOKUP($A439,Tabula!$A:$O,10,FALSE),""))</f>
        <v>67181506</v>
      </c>
      <c r="J439" s="27" t="str">
        <f>IF(IFERROR(VLOOKUP($A439,Tabula!$A:$O,11,FALSE),"")=0,"",IFERROR(VLOOKUP($A439,Tabula!$A:$O,11,FALSE),""))</f>
        <v>13.00-18.00 (rindas kārt.)</v>
      </c>
      <c r="K439" s="27" t="str">
        <f>IF(IFERROR(VLOOKUP($A439,Tabula!$A:$O,12,FALSE),"")=0,"",IFERROR(VLOOKUP($A439,Tabula!$A:$O,12,FALSE),""))</f>
        <v/>
      </c>
      <c r="L439" s="27" t="str">
        <f>IF(IFERROR(VLOOKUP($A439,Tabula!$A:$O,13,FALSE),"")=0,"",IFERROR(VLOOKUP($A439,Tabula!$A:$O,13,FALSE),""))</f>
        <v/>
      </c>
      <c r="M439" s="27" t="str">
        <f>IF(IFERROR(VLOOKUP($A439,Tabula!$A:$O,14,FALSE),"")=0,"",IFERROR(VLOOKUP($A439,Tabula!$A:$O,14,FALSE),""))</f>
        <v>9.00-12.00
13.00-15.00 (rindas kārt.)</v>
      </c>
      <c r="N439" s="27" t="str">
        <f>IF(IFERROR(VLOOKUP($A439,Tabula!$A:$O,15,FALSE),"")=0,"",IFERROR(VLOOKUP($A439,Tabula!$A:$O,15,FALSE),""))</f>
        <v/>
      </c>
    </row>
    <row r="440" spans="1:14" s="1" customFormat="1" ht="42" customHeight="1" x14ac:dyDescent="0.3">
      <c r="A440" s="2">
        <v>435</v>
      </c>
      <c r="B440" s="10" t="str">
        <f>IFERROR(VLOOKUP(A440,Tabula!$A:$O,3,FALSE),"")</f>
        <v>Ziemeļu rajona nodaļas Teritoriālais centrs "Ziemeļi"</v>
      </c>
      <c r="C440" s="10" t="str">
        <f>IFERROR(VLOOKUP(A440,Tabula!$A:$O,4,FALSE),"")</f>
        <v xml:space="preserve">Hanzas iela 7 </v>
      </c>
      <c r="D440" s="13">
        <f>IF(IFERROR(VLOOKUP($A440,Tabula!$A:$O,5,FALSE),"")=0,"",IFERROR(VLOOKUP($A440,Tabula!$A:$O,5,FALSE),""))</f>
        <v>23</v>
      </c>
      <c r="E440" s="10" t="str">
        <f>IFERROR(VLOOKUP(A440,Tabula!$A:$O,6,FALSE),"")</f>
        <v>Sociālais darbinieks darbā ar ģimeni un bērniem</v>
      </c>
      <c r="F440" s="14" t="str">
        <f>IF(IFERROR(VLOOKUP($A440,Tabula!$A:$O,7,FALSE),"")=0,"",IFERROR(VLOOKUP($A440,Tabula!$A:$O,7,FALSE),""))</f>
        <v>Sociālās palīdzības joma</v>
      </c>
      <c r="G440" s="10" t="str">
        <f>IFERROR(VLOOKUP(A440,Tabula!$A:$O,8,FALSE),"")</f>
        <v>Miķelsone Elīna</v>
      </c>
      <c r="H440" s="10" t="str">
        <f>IFERROR(VLOOKUP(A440,Tabula!$A:$O,9,FALSE),"")</f>
        <v>Elina.smata@riga.lv</v>
      </c>
      <c r="I440" s="13">
        <f>IF(IFERROR(VLOOKUP($A440,Tabula!$A:$O,10,FALSE),"")=0,"",IFERROR(VLOOKUP($A440,Tabula!$A:$O,10,FALSE),""))</f>
        <v>67181514</v>
      </c>
      <c r="J440" s="27" t="str">
        <f>IF(IFERROR(VLOOKUP($A440,Tabula!$A:$O,11,FALSE),"")=0,"",IFERROR(VLOOKUP($A440,Tabula!$A:$O,11,FALSE),""))</f>
        <v>13.00-18.00 (rindas kārt.)</v>
      </c>
      <c r="K440" s="27" t="str">
        <f>IF(IFERROR(VLOOKUP($A440,Tabula!$A:$O,12,FALSE),"")=0,"",IFERROR(VLOOKUP($A440,Tabula!$A:$O,12,FALSE),""))</f>
        <v/>
      </c>
      <c r="L440" s="27" t="str">
        <f>IF(IFERROR(VLOOKUP($A440,Tabula!$A:$O,13,FALSE),"")=0,"",IFERROR(VLOOKUP($A440,Tabula!$A:$O,13,FALSE),""))</f>
        <v/>
      </c>
      <c r="M440" s="27" t="str">
        <f>IF(IFERROR(VLOOKUP($A440,Tabula!$A:$O,14,FALSE),"")=0,"",IFERROR(VLOOKUP($A440,Tabula!$A:$O,14,FALSE),""))</f>
        <v>9.00-12.00 
13.00-15.00
(rindas kārt.)</v>
      </c>
      <c r="N440" s="27" t="str">
        <f>IF(IFERROR(VLOOKUP($A440,Tabula!$A:$O,15,FALSE),"")=0,"",IFERROR(VLOOKUP($A440,Tabula!$A:$O,15,FALSE),""))</f>
        <v/>
      </c>
    </row>
    <row r="441" spans="1:14" s="1" customFormat="1" ht="42" customHeight="1" x14ac:dyDescent="0.3">
      <c r="A441" s="2">
        <v>436</v>
      </c>
      <c r="B441" s="10" t="str">
        <f>IFERROR(VLOOKUP(A441,Tabula!$A:$O,3,FALSE),"")</f>
        <v>Ziemeļu rajona nodaļas Teritoriālais centrs "Ziemeļi"</v>
      </c>
      <c r="C441" s="10" t="str">
        <f>IFERROR(VLOOKUP(A441,Tabula!$A:$O,4,FALSE),"")</f>
        <v xml:space="preserve">Hanzas iela 7 </v>
      </c>
      <c r="D441" s="13">
        <f>IF(IFERROR(VLOOKUP($A441,Tabula!$A:$O,5,FALSE),"")=0,"",IFERROR(VLOOKUP($A441,Tabula!$A:$O,5,FALSE),""))</f>
        <v>16</v>
      </c>
      <c r="E441" s="10" t="str">
        <f>IFERROR(VLOOKUP(A441,Tabula!$A:$O,6,FALSE),"")</f>
        <v>Informators</v>
      </c>
      <c r="F441" s="14" t="str">
        <f>IF(IFERROR(VLOOKUP($A441,Tabula!$A:$O,7,FALSE),"")=0,"",IFERROR(VLOOKUP($A441,Tabula!$A:$O,7,FALSE),""))</f>
        <v/>
      </c>
      <c r="G441" s="10" t="str">
        <f>IFERROR(VLOOKUP(A441,Tabula!$A:$O,8,FALSE),"")</f>
        <v>Novikovs Juris</v>
      </c>
      <c r="H441" s="10" t="str">
        <f>IFERROR(VLOOKUP(A441,Tabula!$A:$O,9,FALSE),"")</f>
        <v>Juris.Novikovs@riga.lv</v>
      </c>
      <c r="I441" s="13" t="str">
        <f>IF(IFERROR(VLOOKUP($A441,Tabula!$A:$O,10,FALSE),"")=0,"",IFERROR(VLOOKUP($A441,Tabula!$A:$O,10,FALSE),""))</f>
        <v/>
      </c>
      <c r="J441" s="27" t="str">
        <f>IF(IFERROR(VLOOKUP($A441,Tabula!$A:$O,11,FALSE),"")=0,"",IFERROR(VLOOKUP($A441,Tabula!$A:$O,11,FALSE),""))</f>
        <v/>
      </c>
      <c r="K441" s="27" t="str">
        <f>IF(IFERROR(VLOOKUP($A441,Tabula!$A:$O,12,FALSE),"")=0,"",IFERROR(VLOOKUP($A441,Tabula!$A:$O,12,FALSE),""))</f>
        <v/>
      </c>
      <c r="L441" s="27" t="str">
        <f>IF(IFERROR(VLOOKUP($A441,Tabula!$A:$O,13,FALSE),"")=0,"",IFERROR(VLOOKUP($A441,Tabula!$A:$O,13,FALSE),""))</f>
        <v/>
      </c>
      <c r="M441" s="27" t="str">
        <f>IF(IFERROR(VLOOKUP($A441,Tabula!$A:$O,14,FALSE),"")=0,"",IFERROR(VLOOKUP($A441,Tabula!$A:$O,14,FALSE),""))</f>
        <v/>
      </c>
      <c r="N441" s="27" t="str">
        <f>IF(IFERROR(VLOOKUP($A441,Tabula!$A:$O,15,FALSE),"")=0,"",IFERROR(VLOOKUP($A441,Tabula!$A:$O,15,FALSE),""))</f>
        <v/>
      </c>
    </row>
    <row r="442" spans="1:14" s="1" customFormat="1" ht="42" customHeight="1" x14ac:dyDescent="0.3">
      <c r="A442" s="2">
        <v>437</v>
      </c>
      <c r="B442" s="10" t="str">
        <f>IFERROR(VLOOKUP(A442,Tabula!$A:$O,3,FALSE),"")</f>
        <v>Ziemeļu rajona nodaļas Teritoriālais centrs "Ziemeļi"</v>
      </c>
      <c r="C442" s="10" t="str">
        <f>IFERROR(VLOOKUP(A442,Tabula!$A:$O,4,FALSE),"")</f>
        <v xml:space="preserve">Hanzas iela 7 </v>
      </c>
      <c r="D442" s="13">
        <f>IF(IFERROR(VLOOKUP($A442,Tabula!$A:$O,5,FALSE),"")=0,"",IFERROR(VLOOKUP($A442,Tabula!$A:$O,5,FALSE),""))</f>
        <v>34</v>
      </c>
      <c r="E442" s="10" t="str">
        <f>IFERROR(VLOOKUP(A442,Tabula!$A:$O,6,FALSE),"")</f>
        <v xml:space="preserve"> Vecākais sociālais darbinieks</v>
      </c>
      <c r="F442" s="14" t="str">
        <f>IF(IFERROR(VLOOKUP($A442,Tabula!$A:$O,7,FALSE),"")=0,"",IFERROR(VLOOKUP($A442,Tabula!$A:$O,7,FALSE),""))</f>
        <v>Sociālā darba joma</v>
      </c>
      <c r="G442" s="10" t="str">
        <f>IFERROR(VLOOKUP(A442,Tabula!$A:$O,8,FALSE),"")</f>
        <v>Biteniece Gunita</v>
      </c>
      <c r="H442" s="10" t="str">
        <f>IFERROR(VLOOKUP(A442,Tabula!$A:$O,9,FALSE),"")</f>
        <v>gunita.biteniece@riga.lv</v>
      </c>
      <c r="I442" s="13">
        <f>IF(IFERROR(VLOOKUP($A442,Tabula!$A:$O,10,FALSE),"")=0,"",IFERROR(VLOOKUP($A442,Tabula!$A:$O,10,FALSE),""))</f>
        <v>67105227</v>
      </c>
      <c r="J442" s="27" t="str">
        <f>IF(IFERROR(VLOOKUP($A442,Tabula!$A:$O,11,FALSE),"")=0,"",IFERROR(VLOOKUP($A442,Tabula!$A:$O,11,FALSE),""))</f>
        <v>13.00-18.00 (rindas kārt.)</v>
      </c>
      <c r="K442" s="27" t="str">
        <f>IF(IFERROR(VLOOKUP($A442,Tabula!$A:$O,12,FALSE),"")=0,"",IFERROR(VLOOKUP($A442,Tabula!$A:$O,12,FALSE),""))</f>
        <v/>
      </c>
      <c r="L442" s="27" t="str">
        <f>IF(IFERROR(VLOOKUP($A442,Tabula!$A:$O,13,FALSE),"")=0,"",IFERROR(VLOOKUP($A442,Tabula!$A:$O,13,FALSE),""))</f>
        <v/>
      </c>
      <c r="M442" s="27" t="str">
        <f>IF(IFERROR(VLOOKUP($A442,Tabula!$A:$O,14,FALSE),"")=0,"",IFERROR(VLOOKUP($A442,Tabula!$A:$O,14,FALSE),""))</f>
        <v>9.00-12.00
13.00-15.00 (rindas kārt.)</v>
      </c>
      <c r="N442" s="27" t="str">
        <f>IF(IFERROR(VLOOKUP($A442,Tabula!$A:$O,15,FALSE),"")=0,"",IFERROR(VLOOKUP($A442,Tabula!$A:$O,15,FALSE),""))</f>
        <v/>
      </c>
    </row>
    <row r="443" spans="1:14" s="1" customFormat="1" ht="42" customHeight="1" x14ac:dyDescent="0.3">
      <c r="A443" s="2">
        <v>438</v>
      </c>
      <c r="B443" s="10" t="str">
        <f>IFERROR(VLOOKUP(A443,Tabula!$A:$O,3,FALSE),"")</f>
        <v>Ziemeļu rajona nodaļas Teritoriālais centrs "Ziemeļi"</v>
      </c>
      <c r="C443" s="10" t="str">
        <f>IFERROR(VLOOKUP(A443,Tabula!$A:$O,4,FALSE),"")</f>
        <v xml:space="preserve">Hanzas iela 7 </v>
      </c>
      <c r="D443" s="13">
        <f>IF(IFERROR(VLOOKUP($A443,Tabula!$A:$O,5,FALSE),"")=0,"",IFERROR(VLOOKUP($A443,Tabula!$A:$O,5,FALSE),""))</f>
        <v>33</v>
      </c>
      <c r="E443" s="10" t="str">
        <f>IFERROR(VLOOKUP(A443,Tabula!$A:$O,6,FALSE),"")</f>
        <v xml:space="preserve"> Sociālais darbinieks darbā ar ģimeni un bērniem</v>
      </c>
      <c r="F443" s="14" t="str">
        <f>IF(IFERROR(VLOOKUP($A443,Tabula!$A:$O,7,FALSE),"")=0,"",IFERROR(VLOOKUP($A443,Tabula!$A:$O,7,FALSE),""))</f>
        <v>Sociālā darba joma</v>
      </c>
      <c r="G443" s="10" t="str">
        <f>IFERROR(VLOOKUP(A443,Tabula!$A:$O,8,FALSE),"")</f>
        <v>Gēgere Kristīne</v>
      </c>
      <c r="H443" s="10" t="str">
        <f>IFERROR(VLOOKUP(A443,Tabula!$A:$O,9,FALSE),"")</f>
        <v>kristine.gegere@riga.lv</v>
      </c>
      <c r="I443" s="13">
        <f>IF(IFERROR(VLOOKUP($A443,Tabula!$A:$O,10,FALSE),"")=0,"",IFERROR(VLOOKUP($A443,Tabula!$A:$O,10,FALSE),""))</f>
        <v>67026676</v>
      </c>
      <c r="J443" s="27" t="str">
        <f>IF(IFERROR(VLOOKUP($A443,Tabula!$A:$O,11,FALSE),"")=0,"",IFERROR(VLOOKUP($A443,Tabula!$A:$O,11,FALSE),""))</f>
        <v>13.00-18.00 (rindas kārt.)</v>
      </c>
      <c r="K443" s="27" t="str">
        <f>IF(IFERROR(VLOOKUP($A443,Tabula!$A:$O,12,FALSE),"")=0,"",IFERROR(VLOOKUP($A443,Tabula!$A:$O,12,FALSE),""))</f>
        <v/>
      </c>
      <c r="L443" s="27" t="str">
        <f>IF(IFERROR(VLOOKUP($A443,Tabula!$A:$O,13,FALSE),"")=0,"",IFERROR(VLOOKUP($A443,Tabula!$A:$O,13,FALSE),""))</f>
        <v/>
      </c>
      <c r="M443" s="27" t="str">
        <f>IF(IFERROR(VLOOKUP($A443,Tabula!$A:$O,14,FALSE),"")=0,"",IFERROR(VLOOKUP($A443,Tabula!$A:$O,14,FALSE),""))</f>
        <v>9.00-12.00
13.00-15.00 (rindas kārt.)</v>
      </c>
      <c r="N443" s="27" t="str">
        <f>IF(IFERROR(VLOOKUP($A443,Tabula!$A:$O,15,FALSE),"")=0,"",IFERROR(VLOOKUP($A443,Tabula!$A:$O,15,FALSE),""))</f>
        <v/>
      </c>
    </row>
    <row r="444" spans="1:14" s="1" customFormat="1" ht="42" customHeight="1" x14ac:dyDescent="0.3">
      <c r="A444" s="2">
        <v>439</v>
      </c>
      <c r="B444" s="10" t="str">
        <f>IFERROR(VLOOKUP(A444,Tabula!$A:$O,3,FALSE),"")</f>
        <v>Ziemeļu rajona nodaļas Teritoriālais centrs "Ziemeļi"</v>
      </c>
      <c r="C444" s="10" t="str">
        <f>IFERROR(VLOOKUP(A444,Tabula!$A:$O,4,FALSE),"")</f>
        <v xml:space="preserve">Hanzas iela 7 </v>
      </c>
      <c r="D444" s="13">
        <f>IF(IFERROR(VLOOKUP($A444,Tabula!$A:$O,5,FALSE),"")=0,"",IFERROR(VLOOKUP($A444,Tabula!$A:$O,5,FALSE),""))</f>
        <v>35</v>
      </c>
      <c r="E444" s="10" t="str">
        <f>IFERROR(VLOOKUP(A444,Tabula!$A:$O,6,FALSE),"")</f>
        <v xml:space="preserve"> Sociālais darbinieks darbā ar ģimeni un bērniem</v>
      </c>
      <c r="F444" s="14" t="str">
        <f>IF(IFERROR(VLOOKUP($A444,Tabula!$A:$O,7,FALSE),"")=0,"",IFERROR(VLOOKUP($A444,Tabula!$A:$O,7,FALSE),""))</f>
        <v>Sociālā darba joma</v>
      </c>
      <c r="G444" s="10" t="str">
        <f>IFERROR(VLOOKUP(A444,Tabula!$A:$O,8,FALSE),"")</f>
        <v xml:space="preserve">Jančenko Edīte </v>
      </c>
      <c r="H444" s="10" t="str">
        <f>IFERROR(VLOOKUP(A444,Tabula!$A:$O,9,FALSE),"")</f>
        <v>edite.jancenko@riga.lv</v>
      </c>
      <c r="I444" s="13">
        <f>IF(IFERROR(VLOOKUP($A444,Tabula!$A:$O,10,FALSE),"")=0,"",IFERROR(VLOOKUP($A444,Tabula!$A:$O,10,FALSE),""))</f>
        <v>67026675</v>
      </c>
      <c r="J444" s="27" t="str">
        <f>IF(IFERROR(VLOOKUP($A444,Tabula!$A:$O,11,FALSE),"")=0,"",IFERROR(VLOOKUP($A444,Tabula!$A:$O,11,FALSE),""))</f>
        <v>13.00-18.00 (rindas kārt.)</v>
      </c>
      <c r="K444" s="27" t="str">
        <f>IF(IFERROR(VLOOKUP($A444,Tabula!$A:$O,12,FALSE),"")=0,"",IFERROR(VLOOKUP($A444,Tabula!$A:$O,12,FALSE),""))</f>
        <v/>
      </c>
      <c r="L444" s="27" t="str">
        <f>IF(IFERROR(VLOOKUP($A444,Tabula!$A:$O,13,FALSE),"")=0,"",IFERROR(VLOOKUP($A444,Tabula!$A:$O,13,FALSE),""))</f>
        <v/>
      </c>
      <c r="M444" s="27" t="str">
        <f>IF(IFERROR(VLOOKUP($A444,Tabula!$A:$O,14,FALSE),"")=0,"",IFERROR(VLOOKUP($A444,Tabula!$A:$O,14,FALSE),""))</f>
        <v>9.00-12.00
13.00-15.00 (rindas kārt.)</v>
      </c>
      <c r="N444" s="27" t="str">
        <f>IF(IFERROR(VLOOKUP($A444,Tabula!$A:$O,15,FALSE),"")=0,"",IFERROR(VLOOKUP($A444,Tabula!$A:$O,15,FALSE),""))</f>
        <v/>
      </c>
    </row>
    <row r="445" spans="1:14" s="1" customFormat="1" ht="42" customHeight="1" x14ac:dyDescent="0.3">
      <c r="A445" s="2">
        <v>440</v>
      </c>
      <c r="B445" s="10" t="str">
        <f>IFERROR(VLOOKUP(A445,Tabula!$A:$O,3,FALSE),"")</f>
        <v>Ziemeļu rajona nodaļas Teritoriālais centrs "Ziemeļi"</v>
      </c>
      <c r="C445" s="10" t="str">
        <f>IFERROR(VLOOKUP(A445,Tabula!$A:$O,4,FALSE),"")</f>
        <v xml:space="preserve">Hanzas iela 7 </v>
      </c>
      <c r="D445" s="13">
        <f>IF(IFERROR(VLOOKUP($A445,Tabula!$A:$O,5,FALSE),"")=0,"",IFERROR(VLOOKUP($A445,Tabula!$A:$O,5,FALSE),""))</f>
        <v>35</v>
      </c>
      <c r="E445" s="10" t="str">
        <f>IFERROR(VLOOKUP(A445,Tabula!$A:$O,6,FALSE),"")</f>
        <v xml:space="preserve"> Sociālais darbinieks darbā ar ģimeni un bērniem</v>
      </c>
      <c r="F445" s="14" t="str">
        <f>IF(IFERROR(VLOOKUP($A445,Tabula!$A:$O,7,FALSE),"")=0,"",IFERROR(VLOOKUP($A445,Tabula!$A:$O,7,FALSE),""))</f>
        <v>Sociālā darba joma</v>
      </c>
      <c r="G445" s="10" t="str">
        <f>IFERROR(VLOOKUP(A445,Tabula!$A:$O,8,FALSE),"")</f>
        <v>Ozola Liena</v>
      </c>
      <c r="H445" s="10" t="str">
        <f>IFERROR(VLOOKUP(A445,Tabula!$A:$O,9,FALSE),"")</f>
        <v>Liena.Ozola@riga.lv</v>
      </c>
      <c r="I445" s="13">
        <f>IF(IFERROR(VLOOKUP($A445,Tabula!$A:$O,10,FALSE),"")=0,"",IFERROR(VLOOKUP($A445,Tabula!$A:$O,10,FALSE),""))</f>
        <v>67181516</v>
      </c>
      <c r="J445" s="27" t="str">
        <f>IF(IFERROR(VLOOKUP($A445,Tabula!$A:$O,11,FALSE),"")=0,"",IFERROR(VLOOKUP($A445,Tabula!$A:$O,11,FALSE),""))</f>
        <v>13.00-18.00 (rindas kārt.)</v>
      </c>
      <c r="K445" s="27" t="str">
        <f>IF(IFERROR(VLOOKUP($A445,Tabula!$A:$O,12,FALSE),"")=0,"",IFERROR(VLOOKUP($A445,Tabula!$A:$O,12,FALSE),""))</f>
        <v/>
      </c>
      <c r="L445" s="27" t="str">
        <f>IF(IFERROR(VLOOKUP($A445,Tabula!$A:$O,13,FALSE),"")=0,"",IFERROR(VLOOKUP($A445,Tabula!$A:$O,13,FALSE),""))</f>
        <v/>
      </c>
      <c r="M445" s="27" t="str">
        <f>IF(IFERROR(VLOOKUP($A445,Tabula!$A:$O,14,FALSE),"")=0,"",IFERROR(VLOOKUP($A445,Tabula!$A:$O,14,FALSE),""))</f>
        <v>9.00-12.00
13.00-15.00 (rindas kārt.)</v>
      </c>
      <c r="N445" s="27" t="str">
        <f>IF(IFERROR(VLOOKUP($A445,Tabula!$A:$O,15,FALSE),"")=0,"",IFERROR(VLOOKUP($A445,Tabula!$A:$O,15,FALSE),""))</f>
        <v/>
      </c>
    </row>
    <row r="446" spans="1:14" s="22" customFormat="1" ht="42" customHeight="1" x14ac:dyDescent="0.3">
      <c r="A446" s="2">
        <v>441</v>
      </c>
      <c r="B446" s="10" t="str">
        <f>IFERROR(VLOOKUP(A446,Tabula!$A:$O,3,FALSE),"")</f>
        <v>Ziemeļu rajona nodaļas Teritoriālais centrs "Ziemeļi"</v>
      </c>
      <c r="C446" s="10" t="str">
        <f>IFERROR(VLOOKUP(A446,Tabula!$A:$O,4,FALSE),"")</f>
        <v xml:space="preserve">Hanzas iela 7 </v>
      </c>
      <c r="D446" s="13">
        <f>IF(IFERROR(VLOOKUP($A446,Tabula!$A:$O,5,FALSE),"")=0,"",IFERROR(VLOOKUP($A446,Tabula!$A:$O,5,FALSE),""))</f>
        <v>32</v>
      </c>
      <c r="E446" s="10" t="str">
        <f>IFERROR(VLOOKUP(A446,Tabula!$A:$O,6,FALSE),"")</f>
        <v xml:space="preserve"> Sociālais darbinieks darbā ar ģimeni un bērniem</v>
      </c>
      <c r="F446" s="14" t="str">
        <f>IF(IFERROR(VLOOKUP($A446,Tabula!$A:$O,7,FALSE),"")=0,"",IFERROR(VLOOKUP($A446,Tabula!$A:$O,7,FALSE),""))</f>
        <v>Sociālā darba joma</v>
      </c>
      <c r="G446" s="10" t="str">
        <f>IFERROR(VLOOKUP(A446,Tabula!$A:$O,8,FALSE),"")</f>
        <v>Puntule Diāna</v>
      </c>
      <c r="H446" s="10" t="str">
        <f>IFERROR(VLOOKUP(A446,Tabula!$A:$O,9,FALSE),"")</f>
        <v>Diana.Puntule@riga.lv</v>
      </c>
      <c r="I446" s="13">
        <f>IF(IFERROR(VLOOKUP($A446,Tabula!$A:$O,10,FALSE),"")=0,"",IFERROR(VLOOKUP($A446,Tabula!$A:$O,10,FALSE),""))</f>
        <v>67105440</v>
      </c>
      <c r="J446" s="27" t="str">
        <f>IF(IFERROR(VLOOKUP($A446,Tabula!$A:$O,11,FALSE),"")=0,"",IFERROR(VLOOKUP($A446,Tabula!$A:$O,11,FALSE),""))</f>
        <v>13.00-18.00 (rindas kārt.)</v>
      </c>
      <c r="K446" s="27" t="str">
        <f>IF(IFERROR(VLOOKUP($A446,Tabula!$A:$O,12,FALSE),"")=0,"",IFERROR(VLOOKUP($A446,Tabula!$A:$O,12,FALSE),""))</f>
        <v/>
      </c>
      <c r="L446" s="27" t="str">
        <f>IF(IFERROR(VLOOKUP($A446,Tabula!$A:$O,13,FALSE),"")=0,"",IFERROR(VLOOKUP($A446,Tabula!$A:$O,13,FALSE),""))</f>
        <v/>
      </c>
      <c r="M446" s="27" t="str">
        <f>IF(IFERROR(VLOOKUP($A446,Tabula!$A:$O,14,FALSE),"")=0,"",IFERROR(VLOOKUP($A446,Tabula!$A:$O,14,FALSE),""))</f>
        <v>9.00-12.00
13.00-15.00 (rindas kārt.)</v>
      </c>
      <c r="N446" s="27" t="str">
        <f>IF(IFERROR(VLOOKUP($A446,Tabula!$A:$O,15,FALSE),"")=0,"",IFERROR(VLOOKUP($A446,Tabula!$A:$O,15,FALSE),""))</f>
        <v/>
      </c>
    </row>
    <row r="447" spans="1:14" s="22" customFormat="1" ht="42" customHeight="1" x14ac:dyDescent="0.3">
      <c r="A447" s="2">
        <v>442</v>
      </c>
      <c r="B447" s="10" t="str">
        <f>IFERROR(VLOOKUP(A447,Tabula!$A:$O,3,FALSE),"")</f>
        <v>Ziemeļu rajona nodaļas Teritoriālais centrs "Ziemeļi"</v>
      </c>
      <c r="C447" s="10" t="str">
        <f>IFERROR(VLOOKUP(A447,Tabula!$A:$O,4,FALSE),"")</f>
        <v xml:space="preserve">Hanzas iela 7 </v>
      </c>
      <c r="D447" s="13">
        <f>IF(IFERROR(VLOOKUP($A447,Tabula!$A:$O,5,FALSE),"")=0,"",IFERROR(VLOOKUP($A447,Tabula!$A:$O,5,FALSE),""))</f>
        <v>23</v>
      </c>
      <c r="E447" s="10" t="str">
        <f>IFERROR(VLOOKUP(A447,Tabula!$A:$O,6,FALSE),"")</f>
        <v xml:space="preserve"> Sociālais darbinieks darbā ar ģimeni un bērniem</v>
      </c>
      <c r="F447" s="14" t="str">
        <f>IF(IFERROR(VLOOKUP($A447,Tabula!$A:$O,7,FALSE),"")=0,"",IFERROR(VLOOKUP($A447,Tabula!$A:$O,7,FALSE),""))</f>
        <v>Sociālā darba joma</v>
      </c>
      <c r="G447" s="10">
        <f>IFERROR(VLOOKUP(A447,Tabula!$A:$O,8,FALSE),"")</f>
        <v>0</v>
      </c>
      <c r="H447" s="10">
        <f>IFERROR(VLOOKUP(A447,Tabula!$A:$O,9,FALSE),"")</f>
        <v>0</v>
      </c>
      <c r="I447" s="13">
        <f>IF(IFERROR(VLOOKUP($A447,Tabula!$A:$O,10,FALSE),"")=0,"",IFERROR(VLOOKUP($A447,Tabula!$A:$O,10,FALSE),""))</f>
        <v>67181510</v>
      </c>
      <c r="J447" s="27" t="str">
        <f>IF(IFERROR(VLOOKUP($A447,Tabula!$A:$O,11,FALSE),"")=0,"",IFERROR(VLOOKUP($A447,Tabula!$A:$O,11,FALSE),""))</f>
        <v>13.00-18.00 (rindas kārt.)</v>
      </c>
      <c r="K447" s="27" t="str">
        <f>IF(IFERROR(VLOOKUP($A447,Tabula!$A:$O,12,FALSE),"")=0,"",IFERROR(VLOOKUP($A447,Tabula!$A:$O,12,FALSE),""))</f>
        <v/>
      </c>
      <c r="L447" s="27" t="str">
        <f>IF(IFERROR(VLOOKUP($A447,Tabula!$A:$O,13,FALSE),"")=0,"",IFERROR(VLOOKUP($A447,Tabula!$A:$O,13,FALSE),""))</f>
        <v/>
      </c>
      <c r="M447" s="27" t="str">
        <f>IF(IFERROR(VLOOKUP($A447,Tabula!$A:$O,14,FALSE),"")=0,"",IFERROR(VLOOKUP($A447,Tabula!$A:$O,14,FALSE),""))</f>
        <v>9.00-12.00
13.00-15.00 (rindas kārt.)</v>
      </c>
      <c r="N447" s="27" t="str">
        <f>IF(IFERROR(VLOOKUP($A447,Tabula!$A:$O,15,FALSE),"")=0,"",IFERROR(VLOOKUP($A447,Tabula!$A:$O,15,FALSE),""))</f>
        <v/>
      </c>
    </row>
    <row r="448" spans="1:14" s="22" customFormat="1" ht="42" customHeight="1" x14ac:dyDescent="0.3">
      <c r="A448" s="20">
        <v>443</v>
      </c>
      <c r="B448" s="10" t="str">
        <f>IFERROR(VLOOKUP(A448,Tabula!$A:$O,3,FALSE),"")</f>
        <v>Ziemeļu rajona nodaļas Teritoriālais centrs "Ziemeļi"</v>
      </c>
      <c r="C448" s="10" t="str">
        <f>IFERROR(VLOOKUP(A448,Tabula!$A:$O,4,FALSE),"")</f>
        <v xml:space="preserve">Hanzas iela 7 </v>
      </c>
      <c r="D448" s="13">
        <f>IF(IFERROR(VLOOKUP($A448,Tabula!$A:$O,5,FALSE),"")=0,"",IFERROR(VLOOKUP($A448,Tabula!$A:$O,5,FALSE),""))</f>
        <v>32</v>
      </c>
      <c r="E448" s="10" t="str">
        <f>IFERROR(VLOOKUP(A448,Tabula!$A:$O,6,FALSE),"")</f>
        <v xml:space="preserve"> Sociālais darbinieks</v>
      </c>
      <c r="F448" s="14" t="str">
        <f>IF(IFERROR(VLOOKUP($A448,Tabula!$A:$O,7,FALSE),"")=0,"",IFERROR(VLOOKUP($A448,Tabula!$A:$O,7,FALSE),""))</f>
        <v>Sociālā darba joma</v>
      </c>
      <c r="G448" s="10" t="str">
        <f>IFERROR(VLOOKUP(A448,Tabula!$A:$O,8,FALSE),"")</f>
        <v>Brensone Gunda</v>
      </c>
      <c r="H448" s="10" t="str">
        <f>IFERROR(VLOOKUP(A448,Tabula!$A:$O,9,FALSE),"")</f>
        <v>Gunda.Brensone@riga.lv</v>
      </c>
      <c r="I448" s="13">
        <f>IF(IFERROR(VLOOKUP($A448,Tabula!$A:$O,10,FALSE),"")=0,"",IFERROR(VLOOKUP($A448,Tabula!$A:$O,10,FALSE),""))</f>
        <v>67026673</v>
      </c>
      <c r="J448" s="27" t="str">
        <f>IF(IFERROR(VLOOKUP($A448,Tabula!$A:$O,11,FALSE),"")=0,"",IFERROR(VLOOKUP($A448,Tabula!$A:$O,11,FALSE),""))</f>
        <v>13.00-18.00 (rindas kārt.)</v>
      </c>
      <c r="K448" s="27" t="str">
        <f>IF(IFERROR(VLOOKUP($A448,Tabula!$A:$O,12,FALSE),"")=0,"",IFERROR(VLOOKUP($A448,Tabula!$A:$O,12,FALSE),""))</f>
        <v/>
      </c>
      <c r="L448" s="27" t="str">
        <f>IF(IFERROR(VLOOKUP($A448,Tabula!$A:$O,13,FALSE),"")=0,"",IFERROR(VLOOKUP($A448,Tabula!$A:$O,13,FALSE),""))</f>
        <v/>
      </c>
      <c r="M448" s="27" t="str">
        <f>IF(IFERROR(VLOOKUP($A448,Tabula!$A:$O,14,FALSE),"")=0,"",IFERROR(VLOOKUP($A448,Tabula!$A:$O,14,FALSE),""))</f>
        <v>9.00-12.00
13.00-15.00 (rindas kārt.)</v>
      </c>
      <c r="N448" s="27" t="str">
        <f>IF(IFERROR(VLOOKUP($A448,Tabula!$A:$O,15,FALSE),"")=0,"",IFERROR(VLOOKUP($A448,Tabula!$A:$O,15,FALSE),""))</f>
        <v/>
      </c>
    </row>
    <row r="449" spans="1:14" s="22" customFormat="1" ht="42" customHeight="1" x14ac:dyDescent="0.3">
      <c r="A449" s="20">
        <v>444</v>
      </c>
      <c r="B449" s="10" t="str">
        <f>IFERROR(VLOOKUP(A449,Tabula!$A:$O,3,FALSE),"")</f>
        <v>Ziemeļu rajona nodaļas Teritoriālais centrs "Ziemeļi"</v>
      </c>
      <c r="C449" s="10" t="str">
        <f>IFERROR(VLOOKUP(A449,Tabula!$A:$O,4,FALSE),"")</f>
        <v xml:space="preserve">Hanzas iela 7 </v>
      </c>
      <c r="D449" s="13">
        <f>IF(IFERROR(VLOOKUP($A449,Tabula!$A:$O,5,FALSE),"")=0,"",IFERROR(VLOOKUP($A449,Tabula!$A:$O,5,FALSE),""))</f>
        <v>21</v>
      </c>
      <c r="E449" s="10" t="str">
        <f>IFERROR(VLOOKUP(A449,Tabula!$A:$O,6,FALSE),"")</f>
        <v xml:space="preserve"> Sociālais darbinieks</v>
      </c>
      <c r="F449" s="14" t="str">
        <f>IF(IFERROR(VLOOKUP($A449,Tabula!$A:$O,7,FALSE),"")=0,"",IFERROR(VLOOKUP($A449,Tabula!$A:$O,7,FALSE),""))</f>
        <v>Sociālā palīdzības joma</v>
      </c>
      <c r="G449" s="10" t="str">
        <f>IFERROR(VLOOKUP(A449,Tabula!$A:$O,8,FALSE),"")</f>
        <v>Melnalksne Kristīne</v>
      </c>
      <c r="H449" s="10" t="str">
        <f>IFERROR(VLOOKUP(A449,Tabula!$A:$O,9,FALSE),"")</f>
        <v>Kristine.Melnalksne@riga.lv</v>
      </c>
      <c r="I449" s="13">
        <f>IF(IFERROR(VLOOKUP($A449,Tabula!$A:$O,10,FALSE),"")=0,"",IFERROR(VLOOKUP($A449,Tabula!$A:$O,10,FALSE),""))</f>
        <v>67181514</v>
      </c>
      <c r="J449" s="27" t="str">
        <f>IF(IFERROR(VLOOKUP($A449,Tabula!$A:$O,11,FALSE),"")=0,"",IFERROR(VLOOKUP($A449,Tabula!$A:$O,11,FALSE),""))</f>
        <v>13.00-18.00 (iepr. pier.)</v>
      </c>
      <c r="K449" s="27" t="str">
        <f>IF(IFERROR(VLOOKUP($A449,Tabula!$A:$O,12,FALSE),"")=0,"",IFERROR(VLOOKUP($A449,Tabula!$A:$O,12,FALSE),""))</f>
        <v>9.00-13.00 (rindas kārt.)</v>
      </c>
      <c r="L449" s="27" t="str">
        <f>IF(IFERROR(VLOOKUP($A449,Tabula!$A:$O,13,FALSE),"")=0,"",IFERROR(VLOOKUP($A449,Tabula!$A:$O,13,FALSE),""))</f>
        <v/>
      </c>
      <c r="M449" s="27" t="str">
        <f>IF(IFERROR(VLOOKUP($A449,Tabula!$A:$O,14,FALSE),"")=0,"",IFERROR(VLOOKUP($A449,Tabula!$A:$O,14,FALSE),""))</f>
        <v>9.00-12.00
13.00-16.00 (iepr.pier.)</v>
      </c>
      <c r="N449" s="27" t="str">
        <f>IF(IFERROR(VLOOKUP($A449,Tabula!$A:$O,15,FALSE),"")=0,"",IFERROR(VLOOKUP($A449,Tabula!$A:$O,15,FALSE),""))</f>
        <v/>
      </c>
    </row>
    <row r="450" spans="1:14" s="22" customFormat="1" ht="42" customHeight="1" x14ac:dyDescent="0.3">
      <c r="A450" s="20">
        <v>445</v>
      </c>
      <c r="B450" s="10" t="str">
        <f>IFERROR(VLOOKUP(A450,Tabula!$A:$O,3,FALSE),"")</f>
        <v>Ziemeļu rajona nodaļas Teritoriālais centrs "Ziemeļi"</v>
      </c>
      <c r="C450" s="10" t="str">
        <f>IFERROR(VLOOKUP(A450,Tabula!$A:$O,4,FALSE),"")</f>
        <v xml:space="preserve">Hanzas iela 7 </v>
      </c>
      <c r="D450" s="13">
        <f>IF(IFERROR(VLOOKUP($A450,Tabula!$A:$O,5,FALSE),"")=0,"",IFERROR(VLOOKUP($A450,Tabula!$A:$O,5,FALSE),""))</f>
        <v>25</v>
      </c>
      <c r="E450" s="10" t="str">
        <f>IFERROR(VLOOKUP(A450,Tabula!$A:$O,6,FALSE),"")</f>
        <v xml:space="preserve">  Vecākais sociālais darbinieks </v>
      </c>
      <c r="F450" s="14" t="str">
        <f>IF(IFERROR(VLOOKUP($A450,Tabula!$A:$O,7,FALSE),"")=0,"",IFERROR(VLOOKUP($A450,Tabula!$A:$O,7,FALSE),""))</f>
        <v>Sociālā pakalpojuma joma</v>
      </c>
      <c r="G450" s="10" t="str">
        <f>IFERROR(VLOOKUP(A450,Tabula!$A:$O,8,FALSE),"")</f>
        <v>Andrejeva Karina</v>
      </c>
      <c r="H450" s="10" t="str">
        <f>IFERROR(VLOOKUP(A450,Tabula!$A:$O,9,FALSE),"")</f>
        <v>karina.andrejeva@riga.lv</v>
      </c>
      <c r="I450" s="13">
        <f>IF(IFERROR(VLOOKUP($A450,Tabula!$A:$O,10,FALSE),"")=0,"",IFERROR(VLOOKUP($A450,Tabula!$A:$O,10,FALSE),""))</f>
        <v>67181501</v>
      </c>
      <c r="J450" s="27" t="str">
        <f>IF(IFERROR(VLOOKUP($A450,Tabula!$A:$O,11,FALSE),"")=0,"",IFERROR(VLOOKUP($A450,Tabula!$A:$O,11,FALSE),""))</f>
        <v>13.00-18.00 (rindas kārt.)</v>
      </c>
      <c r="K450" s="27" t="str">
        <f>IF(IFERROR(VLOOKUP($A450,Tabula!$A:$O,12,FALSE),"")=0,"",IFERROR(VLOOKUP($A450,Tabula!$A:$O,12,FALSE),""))</f>
        <v/>
      </c>
      <c r="L450" s="27" t="str">
        <f>IF(IFERROR(VLOOKUP($A450,Tabula!$A:$O,13,FALSE),"")=0,"",IFERROR(VLOOKUP($A450,Tabula!$A:$O,13,FALSE),""))</f>
        <v/>
      </c>
      <c r="M450" s="27" t="str">
        <f>IF(IFERROR(VLOOKUP($A450,Tabula!$A:$O,14,FALSE),"")=0,"",IFERROR(VLOOKUP($A450,Tabula!$A:$O,14,FALSE),""))</f>
        <v>9.00-12.00
13.00-15.00 (rindas kārt.)</v>
      </c>
      <c r="N450" s="27" t="str">
        <f>IF(IFERROR(VLOOKUP($A450,Tabula!$A:$O,15,FALSE),"")=0,"",IFERROR(VLOOKUP($A450,Tabula!$A:$O,15,FALSE),""))</f>
        <v/>
      </c>
    </row>
    <row r="451" spans="1:14" s="22" customFormat="1" ht="42" customHeight="1" x14ac:dyDescent="0.3">
      <c r="A451" s="20">
        <v>446</v>
      </c>
      <c r="B451" s="10" t="str">
        <f>IFERROR(VLOOKUP(A451,Tabula!$A:$O,3,FALSE),"")</f>
        <v>Ziemeļu rajona nodaļas Teritoriālais centrs "Ziemeļi"</v>
      </c>
      <c r="C451" s="10" t="str">
        <f>IFERROR(VLOOKUP(A451,Tabula!$A:$O,4,FALSE),"")</f>
        <v xml:space="preserve">Hanzas iela 7 </v>
      </c>
      <c r="D451" s="13">
        <f>IF(IFERROR(VLOOKUP($A451,Tabula!$A:$O,5,FALSE),"")=0,"",IFERROR(VLOOKUP($A451,Tabula!$A:$O,5,FALSE),""))</f>
        <v>26</v>
      </c>
      <c r="E451" s="10" t="str">
        <f>IFERROR(VLOOKUP(A451,Tabula!$A:$O,6,FALSE),"")</f>
        <v xml:space="preserve">  Sociālais darbinieks darbā ar ģimeni un bērniem</v>
      </c>
      <c r="F451" s="14" t="str">
        <f>IF(IFERROR(VLOOKUP($A451,Tabula!$A:$O,7,FALSE),"")=0,"",IFERROR(VLOOKUP($A451,Tabula!$A:$O,7,FALSE),""))</f>
        <v>Sociālā darba joma</v>
      </c>
      <c r="G451" s="10" t="str">
        <f>IFERROR(VLOOKUP(A451,Tabula!$A:$O,8,FALSE),"")</f>
        <v>Nortija Gunita</v>
      </c>
      <c r="H451" s="10" t="str">
        <f>IFERROR(VLOOKUP(A451,Tabula!$A:$O,9,FALSE),"")</f>
        <v>gunita.nortija@riga.lv</v>
      </c>
      <c r="I451" s="13">
        <f>IF(IFERROR(VLOOKUP($A451,Tabula!$A:$O,10,FALSE),"")=0,"",IFERROR(VLOOKUP($A451,Tabula!$A:$O,10,FALSE),""))</f>
        <v>67037656</v>
      </c>
      <c r="J451" s="27" t="str">
        <f>IF(IFERROR(VLOOKUP($A451,Tabula!$A:$O,11,FALSE),"")=0,"",IFERROR(VLOOKUP($A451,Tabula!$A:$O,11,FALSE),""))</f>
        <v>13.00-18.00 (rindas kārt.)</v>
      </c>
      <c r="K451" s="27" t="str">
        <f>IF(IFERROR(VLOOKUP($A451,Tabula!$A:$O,12,FALSE),"")=0,"",IFERROR(VLOOKUP($A451,Tabula!$A:$O,12,FALSE),""))</f>
        <v/>
      </c>
      <c r="L451" s="27" t="str">
        <f>IF(IFERROR(VLOOKUP($A451,Tabula!$A:$O,13,FALSE),"")=0,"",IFERROR(VLOOKUP($A451,Tabula!$A:$O,13,FALSE),""))</f>
        <v/>
      </c>
      <c r="M451" s="27" t="str">
        <f>IF(IFERROR(VLOOKUP($A451,Tabula!$A:$O,14,FALSE),"")=0,"",IFERROR(VLOOKUP($A451,Tabula!$A:$O,14,FALSE),""))</f>
        <v>9.00-12.00
13.00-15.00 (rindas kārt.)</v>
      </c>
      <c r="N451" s="27" t="str">
        <f>IF(IFERROR(VLOOKUP($A451,Tabula!$A:$O,15,FALSE),"")=0,"",IFERROR(VLOOKUP($A451,Tabula!$A:$O,15,FALSE),""))</f>
        <v/>
      </c>
    </row>
    <row r="452" spans="1:14" s="22" customFormat="1" ht="42" customHeight="1" x14ac:dyDescent="0.3">
      <c r="A452" s="20">
        <v>447</v>
      </c>
      <c r="B452" s="10" t="str">
        <f>IFERROR(VLOOKUP(A452,Tabula!$A:$O,3,FALSE),"")</f>
        <v>Ziemeļu rajona nodaļas Teritoriālais centrs "Ziemeļi"</v>
      </c>
      <c r="C452" s="10" t="str">
        <f>IFERROR(VLOOKUP(A452,Tabula!$A:$O,4,FALSE),"")</f>
        <v xml:space="preserve">Hanzas iela 7 </v>
      </c>
      <c r="D452" s="13">
        <f>IF(IFERROR(VLOOKUP($A452,Tabula!$A:$O,5,FALSE),"")=0,"",IFERROR(VLOOKUP($A452,Tabula!$A:$O,5,FALSE),""))</f>
        <v>24</v>
      </c>
      <c r="E452" s="10" t="str">
        <f>IFERROR(VLOOKUP(A452,Tabula!$A:$O,6,FALSE),"")</f>
        <v xml:space="preserve">  Sociālais darbinieks </v>
      </c>
      <c r="F452" s="14" t="str">
        <f>IF(IFERROR(VLOOKUP($A452,Tabula!$A:$O,7,FALSE),"")=0,"",IFERROR(VLOOKUP($A452,Tabula!$A:$O,7,FALSE),""))</f>
        <v>Sociālā pakalpojuma joma</v>
      </c>
      <c r="G452" s="10" t="str">
        <f>IFERROR(VLOOKUP(A452,Tabula!$A:$O,8,FALSE),"")</f>
        <v>Lorence Veronika</v>
      </c>
      <c r="H452" s="10" t="str">
        <f>IFERROR(VLOOKUP(A452,Tabula!$A:$O,9,FALSE),"")</f>
        <v>Veronika.Lorence@riga.lv</v>
      </c>
      <c r="I452" s="13">
        <f>IF(IFERROR(VLOOKUP($A452,Tabula!$A:$O,10,FALSE),"")=0,"",IFERROR(VLOOKUP($A452,Tabula!$A:$O,10,FALSE),""))</f>
        <v>67105464</v>
      </c>
      <c r="J452" s="27" t="str">
        <f>IF(IFERROR(VLOOKUP($A452,Tabula!$A:$O,11,FALSE),"")=0,"",IFERROR(VLOOKUP($A452,Tabula!$A:$O,11,FALSE),""))</f>
        <v>13.00-18.00 (rindas kārt.)</v>
      </c>
      <c r="K452" s="27" t="str">
        <f>IF(IFERROR(VLOOKUP($A452,Tabula!$A:$O,12,FALSE),"")=0,"",IFERROR(VLOOKUP($A452,Tabula!$A:$O,12,FALSE),""))</f>
        <v>9.00-12.00 (iepr.pier.)</v>
      </c>
      <c r="L452" s="27" t="str">
        <f>IF(IFERROR(VLOOKUP($A452,Tabula!$A:$O,13,FALSE),"")=0,"",IFERROR(VLOOKUP($A452,Tabula!$A:$O,13,FALSE),""))</f>
        <v/>
      </c>
      <c r="M452" s="27" t="str">
        <f>IF(IFERROR(VLOOKUP($A452,Tabula!$A:$O,14,FALSE),"")=0,"",IFERROR(VLOOKUP($A452,Tabula!$A:$O,14,FALSE),""))</f>
        <v>9.00-14.00 
(rindas kārt.)</v>
      </c>
      <c r="N452" s="27" t="str">
        <f>IF(IFERROR(VLOOKUP($A452,Tabula!$A:$O,15,FALSE),"")=0,"",IFERROR(VLOOKUP($A452,Tabula!$A:$O,15,FALSE),""))</f>
        <v/>
      </c>
    </row>
    <row r="453" spans="1:14" s="22" customFormat="1" ht="42" customHeight="1" x14ac:dyDescent="0.3">
      <c r="A453" s="20">
        <v>448</v>
      </c>
      <c r="B453" s="10" t="str">
        <f>IFERROR(VLOOKUP(A453,Tabula!$A:$O,3,FALSE),"")</f>
        <v>Ziemeļu rajona nodaļas Teritoriālais centrs "Ziemeļi"</v>
      </c>
      <c r="C453" s="10" t="str">
        <f>IFERROR(VLOOKUP(A453,Tabula!$A:$O,4,FALSE),"")</f>
        <v xml:space="preserve">Hanzas iela 7 </v>
      </c>
      <c r="D453" s="13">
        <f>IF(IFERROR(VLOOKUP($A453,Tabula!$A:$O,5,FALSE),"")=0,"",IFERROR(VLOOKUP($A453,Tabula!$A:$O,5,FALSE),""))</f>
        <v>24</v>
      </c>
      <c r="E453" s="10" t="str">
        <f>IFERROR(VLOOKUP(A453,Tabula!$A:$O,6,FALSE),"")</f>
        <v xml:space="preserve">  Sociālais darbinieks</v>
      </c>
      <c r="F453" s="14" t="str">
        <f>IF(IFERROR(VLOOKUP($A453,Tabula!$A:$O,7,FALSE),"")=0,"",IFERROR(VLOOKUP($A453,Tabula!$A:$O,7,FALSE),""))</f>
        <v>Sociālā pakalpojuma joma</v>
      </c>
      <c r="G453" s="10" t="str">
        <f>IFERROR(VLOOKUP(A453,Tabula!$A:$O,8,FALSE),"")</f>
        <v xml:space="preserve">Aļhimoviča Valērija </v>
      </c>
      <c r="H453" s="10" t="str">
        <f>IFERROR(VLOOKUP(A453,Tabula!$A:$O,9,FALSE),"")</f>
        <v>valerija.alhimovica@riga.lv</v>
      </c>
      <c r="I453" s="13">
        <f>IF(IFERROR(VLOOKUP($A453,Tabula!$A:$O,10,FALSE),"")=0,"",IFERROR(VLOOKUP($A453,Tabula!$A:$O,10,FALSE),""))</f>
        <v>67181605</v>
      </c>
      <c r="J453" s="27" t="str">
        <f>IF(IFERROR(VLOOKUP($A453,Tabula!$A:$O,11,FALSE),"")=0,"",IFERROR(VLOOKUP($A453,Tabula!$A:$O,11,FALSE),""))</f>
        <v>13.00-18.00 (rindas kārt.)</v>
      </c>
      <c r="K453" s="27" t="str">
        <f>IF(IFERROR(VLOOKUP($A453,Tabula!$A:$O,12,FALSE),"")=0,"",IFERROR(VLOOKUP($A453,Tabula!$A:$O,12,FALSE),""))</f>
        <v>9.00-12.00 (iepr.pier.)</v>
      </c>
      <c r="L453" s="27" t="str">
        <f>IF(IFERROR(VLOOKUP($A453,Tabula!$A:$O,13,FALSE),"")=0,"",IFERROR(VLOOKUP($A453,Tabula!$A:$O,13,FALSE),""))</f>
        <v/>
      </c>
      <c r="M453" s="27" t="str">
        <f>IF(IFERROR(VLOOKUP($A453,Tabula!$A:$O,14,FALSE),"")=0,"",IFERROR(VLOOKUP($A453,Tabula!$A:$O,14,FALSE),""))</f>
        <v>9.00-14.00 
(rindas kārt.)</v>
      </c>
      <c r="N453" s="27" t="str">
        <f>IF(IFERROR(VLOOKUP($A453,Tabula!$A:$O,15,FALSE),"")=0,"",IFERROR(VLOOKUP($A453,Tabula!$A:$O,15,FALSE),""))</f>
        <v/>
      </c>
    </row>
    <row r="454" spans="1:14" s="22" customFormat="1" ht="90.75" customHeight="1" x14ac:dyDescent="0.3">
      <c r="A454" s="20">
        <v>449</v>
      </c>
      <c r="B454" s="10" t="str">
        <f>IFERROR(VLOOKUP(A454,Tabula!$A:$O,3,FALSE),"")</f>
        <v>Ziemeļu rajona nodaļas Teritoriālais centrs "Ziemeļi"</v>
      </c>
      <c r="C454" s="10" t="str">
        <f>IFERROR(VLOOKUP(A454,Tabula!$A:$O,4,FALSE),"")</f>
        <v xml:space="preserve">Hanzas iela 7 </v>
      </c>
      <c r="D454" s="13">
        <f>IF(IFERROR(VLOOKUP($A454,Tabula!$A:$O,5,FALSE),"")=0,"",IFERROR(VLOOKUP($A454,Tabula!$A:$O,5,FALSE),""))</f>
        <v>24</v>
      </c>
      <c r="E454" s="10" t="str">
        <f>IFERROR(VLOOKUP(A454,Tabula!$A:$O,6,FALSE),"")</f>
        <v xml:space="preserve">  Sociālais darbinieks</v>
      </c>
      <c r="F454" s="14" t="str">
        <f>IF(IFERROR(VLOOKUP($A454,Tabula!$A:$O,7,FALSE),"")=0,"",IFERROR(VLOOKUP($A454,Tabula!$A:$O,7,FALSE),""))</f>
        <v>Sociālā pakalpojuma joma</v>
      </c>
      <c r="G454" s="10" t="str">
        <f>IFERROR(VLOOKUP(A454,Tabula!$A:$O,8,FALSE),"")</f>
        <v>Bekē Linda</v>
      </c>
      <c r="H454" s="10" t="str">
        <f>IFERROR(VLOOKUP(A454,Tabula!$A:$O,9,FALSE),"")</f>
        <v>linda.beke@riga.lv</v>
      </c>
      <c r="I454" s="13">
        <f>IF(IFERROR(VLOOKUP($A454,Tabula!$A:$O,10,FALSE),"")=0,"",IFERROR(VLOOKUP($A454,Tabula!$A:$O,10,FALSE),""))</f>
        <v>67181505</v>
      </c>
      <c r="J454" s="27" t="str">
        <f>IF(IFERROR(VLOOKUP($A454,Tabula!$A:$O,11,FALSE),"")=0,"",IFERROR(VLOOKUP($A454,Tabula!$A:$O,11,FALSE),""))</f>
        <v>13.00-18.00 (rindas kārt.)</v>
      </c>
      <c r="K454" s="27" t="str">
        <f>IF(IFERROR(VLOOKUP($A454,Tabula!$A:$O,12,FALSE),"")=0,"",IFERROR(VLOOKUP($A454,Tabula!$A:$O,12,FALSE),""))</f>
        <v>9.00-12.00 (iepr.pier.)</v>
      </c>
      <c r="L454" s="27" t="str">
        <f>IF(IFERROR(VLOOKUP($A454,Tabula!$A:$O,13,FALSE),"")=0,"",IFERROR(VLOOKUP($A454,Tabula!$A:$O,13,FALSE),""))</f>
        <v/>
      </c>
      <c r="M454" s="27" t="str">
        <f>IF(IFERROR(VLOOKUP($A454,Tabula!$A:$O,14,FALSE),"")=0,"",IFERROR(VLOOKUP($A454,Tabula!$A:$O,14,FALSE),""))</f>
        <v>9.00-14.00 
(rindas kārt.)</v>
      </c>
      <c r="N454" s="27" t="str">
        <f>IF(IFERROR(VLOOKUP($A454,Tabula!$A:$O,15,FALSE),"")=0,"",IFERROR(VLOOKUP($A454,Tabula!$A:$O,15,FALSE),""))</f>
        <v/>
      </c>
    </row>
    <row r="455" spans="1:14" s="22" customFormat="1" ht="81.75" customHeight="1" x14ac:dyDescent="0.3">
      <c r="A455" s="20">
        <v>450</v>
      </c>
      <c r="B455" s="10" t="str">
        <f>IFERROR(VLOOKUP(A455,Tabula!$A:$O,3,FALSE),"")</f>
        <v>Ziemeļu rajona nodaļas Teritoriālais centrs "Ziemeļi"</v>
      </c>
      <c r="C455" s="10" t="str">
        <f>IFERROR(VLOOKUP(A455,Tabula!$A:$O,4,FALSE),"")</f>
        <v xml:space="preserve">Hanzas iela 7 </v>
      </c>
      <c r="D455" s="13">
        <f>IF(IFERROR(VLOOKUP($A455,Tabula!$A:$O,5,FALSE),"")=0,"",IFERROR(VLOOKUP($A455,Tabula!$A:$O,5,FALSE),""))</f>
        <v>22</v>
      </c>
      <c r="E455" s="10" t="str">
        <f>IFERROR(VLOOKUP(A455,Tabula!$A:$O,6,FALSE),"")</f>
        <v xml:space="preserve">   Vecākais sociālais darbinieks</v>
      </c>
      <c r="F455" s="14" t="str">
        <f>IF(IFERROR(VLOOKUP($A455,Tabula!$A:$O,7,FALSE),"")=0,"",IFERROR(VLOOKUP($A455,Tabula!$A:$O,7,FALSE),""))</f>
        <v>Sociālās palīdzības joma</v>
      </c>
      <c r="G455" s="10" t="str">
        <f>IFERROR(VLOOKUP(A455,Tabula!$A:$O,8,FALSE),"")</f>
        <v>Dubovska Sandra</v>
      </c>
      <c r="H455" s="10" t="str">
        <f>IFERROR(VLOOKUP(A455,Tabula!$A:$O,9,FALSE),"")</f>
        <v>sandra.dubovska@riga.lv</v>
      </c>
      <c r="I455" s="13">
        <f>IF(IFERROR(VLOOKUP($A455,Tabula!$A:$O,10,FALSE),"")=0,"",IFERROR(VLOOKUP($A455,Tabula!$A:$O,10,FALSE),""))</f>
        <v>67026683</v>
      </c>
      <c r="J455" s="27" t="str">
        <f>IF(IFERROR(VLOOKUP($A455,Tabula!$A:$O,11,FALSE),"")=0,"",IFERROR(VLOOKUP($A455,Tabula!$A:$O,11,FALSE),""))</f>
        <v>13.00-18.00 (rindas kārt.)</v>
      </c>
      <c r="K455" s="27" t="str">
        <f>IF(IFERROR(VLOOKUP($A455,Tabula!$A:$O,12,FALSE),"")=0,"",IFERROR(VLOOKUP($A455,Tabula!$A:$O,12,FALSE),""))</f>
        <v/>
      </c>
      <c r="L455" s="27" t="str">
        <f>IF(IFERROR(VLOOKUP($A455,Tabula!$A:$O,13,FALSE),"")=0,"",IFERROR(VLOOKUP($A455,Tabula!$A:$O,13,FALSE),""))</f>
        <v/>
      </c>
      <c r="M455" s="27" t="str">
        <f>IF(IFERROR(VLOOKUP($A455,Tabula!$A:$O,14,FALSE),"")=0,"",IFERROR(VLOOKUP($A455,Tabula!$A:$O,14,FALSE),""))</f>
        <v>9.00-12.00
13.00-15.00 (rindas kārt.)</v>
      </c>
      <c r="N455" s="27" t="str">
        <f>IF(IFERROR(VLOOKUP($A455,Tabula!$A:$O,15,FALSE),"")=0,"",IFERROR(VLOOKUP($A455,Tabula!$A:$O,15,FALSE),""))</f>
        <v/>
      </c>
    </row>
    <row r="456" spans="1:14" s="22" customFormat="1" ht="87" customHeight="1" x14ac:dyDescent="0.3">
      <c r="A456" s="20">
        <v>451</v>
      </c>
      <c r="B456" s="10" t="str">
        <f>IFERROR(VLOOKUP(A456,Tabula!$A:$O,3,FALSE),"")</f>
        <v>Ziemeļu rajona nodaļas Teritoriālais centrs "Ziemeļi"</v>
      </c>
      <c r="C456" s="10" t="str">
        <f>IFERROR(VLOOKUP(A456,Tabula!$A:$O,4,FALSE),"")</f>
        <v xml:space="preserve">Hanzas iela 7 </v>
      </c>
      <c r="D456" s="13">
        <f>IF(IFERROR(VLOOKUP($A456,Tabula!$A:$O,5,FALSE),"")=0,"",IFERROR(VLOOKUP($A456,Tabula!$A:$O,5,FALSE),""))</f>
        <v>21</v>
      </c>
      <c r="E456" s="10" t="str">
        <f>IFERROR(VLOOKUP(A456,Tabula!$A:$O,6,FALSE),"")</f>
        <v xml:space="preserve">   Sociālais darbinieks</v>
      </c>
      <c r="F456" s="14" t="str">
        <f>IF(IFERROR(VLOOKUP($A456,Tabula!$A:$O,7,FALSE),"")=0,"",IFERROR(VLOOKUP($A456,Tabula!$A:$O,7,FALSE),""))</f>
        <v>Sociālās palīdzības joma</v>
      </c>
      <c r="G456" s="10" t="str">
        <f>IFERROR(VLOOKUP(A456,Tabula!$A:$O,8,FALSE),"")</f>
        <v>Ozola Signe</v>
      </c>
      <c r="H456" s="10" t="str">
        <f>IFERROR(VLOOKUP(A456,Tabula!$A:$O,9,FALSE),"")</f>
        <v>Signe.Ozola@riga.lv</v>
      </c>
      <c r="I456" s="13">
        <f>IF(IFERROR(VLOOKUP($A456,Tabula!$A:$O,10,FALSE),"")=0,"",IFERROR(VLOOKUP($A456,Tabula!$A:$O,10,FALSE),""))</f>
        <v>67181511</v>
      </c>
      <c r="J456" s="27" t="str">
        <f>IF(IFERROR(VLOOKUP($A456,Tabula!$A:$O,11,FALSE),"")=0,"",IFERROR(VLOOKUP($A456,Tabula!$A:$O,11,FALSE),""))</f>
        <v xml:space="preserve">13.00-18.00 (iepr.pier.)
</v>
      </c>
      <c r="K456" s="27" t="str">
        <f>IF(IFERROR(VLOOKUP($A456,Tabula!$A:$O,12,FALSE),"")=0,"",IFERROR(VLOOKUP($A456,Tabula!$A:$O,12,FALSE),""))</f>
        <v>9.00-13.00 (rindas kārt.)</v>
      </c>
      <c r="L456" s="27" t="str">
        <f>IF(IFERROR(VLOOKUP($A456,Tabula!$A:$O,13,FALSE),"")=0,"",IFERROR(VLOOKUP($A456,Tabula!$A:$O,13,FALSE),""))</f>
        <v/>
      </c>
      <c r="M456" s="27" t="str">
        <f>IF(IFERROR(VLOOKUP($A456,Tabula!$A:$O,14,FALSE),"")=0,"",IFERROR(VLOOKUP($A456,Tabula!$A:$O,14,FALSE),""))</f>
        <v>9.00-12.00  13.00-16.00 (iepr.pier.)</v>
      </c>
      <c r="N456" s="27" t="str">
        <f>IF(IFERROR(VLOOKUP($A456,Tabula!$A:$O,15,FALSE),"")=0,"",IFERROR(VLOOKUP($A456,Tabula!$A:$O,15,FALSE),""))</f>
        <v/>
      </c>
    </row>
    <row r="457" spans="1:14" s="22" customFormat="1" ht="78.75" customHeight="1" x14ac:dyDescent="0.3">
      <c r="A457" s="20">
        <v>452</v>
      </c>
      <c r="B457" s="10" t="str">
        <f>IFERROR(VLOOKUP(A457,Tabula!$A:$O,3,FALSE),"")</f>
        <v>Ziemeļu rajona nodaļas Teritoriālais centrs "Ziemeļi"</v>
      </c>
      <c r="C457" s="10" t="str">
        <f>IFERROR(VLOOKUP(A457,Tabula!$A:$O,4,FALSE),"")</f>
        <v xml:space="preserve">Hanzas iela 7 </v>
      </c>
      <c r="D457" s="13">
        <f>IF(IFERROR(VLOOKUP($A457,Tabula!$A:$O,5,FALSE),"")=0,"",IFERROR(VLOOKUP($A457,Tabula!$A:$O,5,FALSE),""))</f>
        <v>14</v>
      </c>
      <c r="E457" s="10" t="str">
        <f>IFERROR(VLOOKUP(A457,Tabula!$A:$O,6,FALSE),"")</f>
        <v xml:space="preserve">    Sociālās palīdzības organizators</v>
      </c>
      <c r="F457" s="14" t="str">
        <f>IF(IFERROR(VLOOKUP($A457,Tabula!$A:$O,7,FALSE),"")=0,"",IFERROR(VLOOKUP($A457,Tabula!$A:$O,7,FALSE),""))</f>
        <v>Sociālās palīdzības joma</v>
      </c>
      <c r="G457" s="10" t="str">
        <f>IFERROR(VLOOKUP(A457,Tabula!$A:$O,8,FALSE),"")</f>
        <v>Ābelīte Sniedze</v>
      </c>
      <c r="H457" s="10" t="str">
        <f>IFERROR(VLOOKUP(A457,Tabula!$A:$O,9,FALSE),"")</f>
        <v>Sniedze.Abelite@riga.lv</v>
      </c>
      <c r="I457" s="13">
        <f>IF(IFERROR(VLOOKUP($A457,Tabula!$A:$O,10,FALSE),"")=0,"",IFERROR(VLOOKUP($A457,Tabula!$A:$O,10,FALSE),""))</f>
        <v>67181689</v>
      </c>
      <c r="J457" s="27" t="str">
        <f>IF(IFERROR(VLOOKUP($A457,Tabula!$A:$O,11,FALSE),"")=0,"",IFERROR(VLOOKUP($A457,Tabula!$A:$O,11,FALSE),""))</f>
        <v>9.00-18.00 (iepr.pier.)</v>
      </c>
      <c r="K457" s="27" t="str">
        <f>IF(IFERROR(VLOOKUP($A457,Tabula!$A:$O,12,FALSE),"")=0,"",IFERROR(VLOOKUP($A457,Tabula!$A:$O,12,FALSE),""))</f>
        <v>9.00-16.30 (iepr.pier.)</v>
      </c>
      <c r="L457" s="27" t="str">
        <f>IF(IFERROR(VLOOKUP($A457,Tabula!$A:$O,13,FALSE),"")=0,"",IFERROR(VLOOKUP($A457,Tabula!$A:$O,13,FALSE),""))</f>
        <v>9.00-16.30 (iepr.pier.)</v>
      </c>
      <c r="M457" s="27" t="str">
        <f>IF(IFERROR(VLOOKUP($A457,Tabula!$A:$O,14,FALSE),"")=0,"",IFERROR(VLOOKUP($A457,Tabula!$A:$O,14,FALSE),""))</f>
        <v>9.00-16.30 (iepr.pier.)</v>
      </c>
      <c r="N457" s="27" t="str">
        <f>IF(IFERROR(VLOOKUP($A457,Tabula!$A:$O,15,FALSE),"")=0,"",IFERROR(VLOOKUP($A457,Tabula!$A:$O,15,FALSE),""))</f>
        <v>9.00-14.00 (Apkalpo aprūpes mājās pakalpojuma sniedzēja darbiniekus)</v>
      </c>
    </row>
    <row r="458" spans="1:14" s="22" customFormat="1" ht="84.75" customHeight="1" x14ac:dyDescent="0.3">
      <c r="A458" s="20">
        <v>453</v>
      </c>
      <c r="B458" s="10" t="str">
        <f>IFERROR(VLOOKUP(A458,Tabula!$A:$O,3,FALSE),"")</f>
        <v>Ziemeļu rajona nodaļas Teritoriālais centrs "Ziemeļi"</v>
      </c>
      <c r="C458" s="10" t="str">
        <f>IFERROR(VLOOKUP(A458,Tabula!$A:$O,4,FALSE),"")</f>
        <v xml:space="preserve">Hanzas iela 7 </v>
      </c>
      <c r="D458" s="13">
        <f>IF(IFERROR(VLOOKUP($A458,Tabula!$A:$O,5,FALSE),"")=0,"",IFERROR(VLOOKUP($A458,Tabula!$A:$O,5,FALSE),""))</f>
        <v>13</v>
      </c>
      <c r="E458" s="10" t="str">
        <f>IFERROR(VLOOKUP(A458,Tabula!$A:$O,6,FALSE),"")</f>
        <v xml:space="preserve">    Sociālās palīdzības organizators</v>
      </c>
      <c r="F458" s="14" t="str">
        <f>IF(IFERROR(VLOOKUP($A458,Tabula!$A:$O,7,FALSE),"")=0,"",IFERROR(VLOOKUP($A458,Tabula!$A:$O,7,FALSE),""))</f>
        <v>Sociālās palīdzības joma</v>
      </c>
      <c r="G458" s="10" t="str">
        <f>IFERROR(VLOOKUP(A458,Tabula!$A:$O,8,FALSE),"")</f>
        <v xml:space="preserve">Ābola Laura </v>
      </c>
      <c r="H458" s="10" t="str">
        <f>IFERROR(VLOOKUP(A458,Tabula!$A:$O,9,FALSE),"")</f>
        <v>laura.abola@riga.lv</v>
      </c>
      <c r="I458" s="13">
        <f>IF(IFERROR(VLOOKUP($A458,Tabula!$A:$O,10,FALSE),"")=0,"",IFERROR(VLOOKUP($A458,Tabula!$A:$O,10,FALSE),""))</f>
        <v>67181503</v>
      </c>
      <c r="J458" s="27" t="str">
        <f>IF(IFERROR(VLOOKUP($A458,Tabula!$A:$O,11,FALSE),"")=0,"",IFERROR(VLOOKUP($A458,Tabula!$A:$O,11,FALSE),""))</f>
        <v>9.00-18.00 (iepr.pier.)</v>
      </c>
      <c r="K458" s="27" t="str">
        <f>IF(IFERROR(VLOOKUP($A458,Tabula!$A:$O,12,FALSE),"")=0,"",IFERROR(VLOOKUP($A458,Tabula!$A:$O,12,FALSE),""))</f>
        <v>9.00-16.30 (iepr.pier.)</v>
      </c>
      <c r="L458" s="27" t="str">
        <f>IF(IFERROR(VLOOKUP($A458,Tabula!$A:$O,13,FALSE),"")=0,"",IFERROR(VLOOKUP($A458,Tabula!$A:$O,13,FALSE),""))</f>
        <v>9.00-16.30 (iepr.pier.)</v>
      </c>
      <c r="M458" s="27" t="str">
        <f>IF(IFERROR(VLOOKUP($A458,Tabula!$A:$O,14,FALSE),"")=0,"",IFERROR(VLOOKUP($A458,Tabula!$A:$O,14,FALSE),""))</f>
        <v>9.00-16.30 (iepr.pier.)</v>
      </c>
      <c r="N458" s="27" t="str">
        <f>IF(IFERROR(VLOOKUP($A458,Tabula!$A:$O,15,FALSE),"")=0,"",IFERROR(VLOOKUP($A458,Tabula!$A:$O,15,FALSE),""))</f>
        <v>9.00-14.00 (Apkalpo aprūpes mājās pakalpojuma sniedzēja darbiniekus)</v>
      </c>
    </row>
    <row r="459" spans="1:14" s="22" customFormat="1" ht="82.5" customHeight="1" x14ac:dyDescent="0.3">
      <c r="A459" s="20">
        <v>454</v>
      </c>
      <c r="B459" s="10" t="str">
        <f>IFERROR(VLOOKUP(A459,Tabula!$A:$O,3,FALSE),"")</f>
        <v>Ziemeļu rajona nodaļas Teritoriālais centrs "Ziemeļi"</v>
      </c>
      <c r="C459" s="10" t="str">
        <f>IFERROR(VLOOKUP(A459,Tabula!$A:$O,4,FALSE),"")</f>
        <v xml:space="preserve">Hanzas iela 7 </v>
      </c>
      <c r="D459" s="13">
        <f>IF(IFERROR(VLOOKUP($A459,Tabula!$A:$O,5,FALSE),"")=0,"",IFERROR(VLOOKUP($A459,Tabula!$A:$O,5,FALSE),""))</f>
        <v>17</v>
      </c>
      <c r="E459" s="10" t="str">
        <f>IFERROR(VLOOKUP(A459,Tabula!$A:$O,6,FALSE),"")</f>
        <v xml:space="preserve">    Sociālās palīdzības organizators</v>
      </c>
      <c r="F459" s="14" t="str">
        <f>IF(IFERROR(VLOOKUP($A459,Tabula!$A:$O,7,FALSE),"")=0,"",IFERROR(VLOOKUP($A459,Tabula!$A:$O,7,FALSE),""))</f>
        <v>Sociālās palīdzības joma</v>
      </c>
      <c r="G459" s="10" t="str">
        <f>IFERROR(VLOOKUP(A459,Tabula!$A:$O,8,FALSE),"")</f>
        <v>Babkova - Noreiķe Marita</v>
      </c>
      <c r="H459" s="10" t="str">
        <f>IFERROR(VLOOKUP(A459,Tabula!$A:$O,9,FALSE),"")</f>
        <v>marita.noreike-babkova@riga.lv</v>
      </c>
      <c r="I459" s="13">
        <f>IF(IFERROR(VLOOKUP($A459,Tabula!$A:$O,10,FALSE),"")=0,"",IFERROR(VLOOKUP($A459,Tabula!$A:$O,10,FALSE),""))</f>
        <v>67181674</v>
      </c>
      <c r="J459" s="27" t="str">
        <f>IF(IFERROR(VLOOKUP($A459,Tabula!$A:$O,11,FALSE),"")=0,"",IFERROR(VLOOKUP($A459,Tabula!$A:$O,11,FALSE),""))</f>
        <v>9.00-18.00 (iepr.pier.)</v>
      </c>
      <c r="K459" s="27" t="str">
        <f>IF(IFERROR(VLOOKUP($A459,Tabula!$A:$O,12,FALSE),"")=0,"",IFERROR(VLOOKUP($A459,Tabula!$A:$O,12,FALSE),""))</f>
        <v>9.00-16.30 (iepr.pier.)</v>
      </c>
      <c r="L459" s="27" t="str">
        <f>IF(IFERROR(VLOOKUP($A459,Tabula!$A:$O,13,FALSE),"")=0,"",IFERROR(VLOOKUP($A459,Tabula!$A:$O,13,FALSE),""))</f>
        <v>9.00-16.30 (iepr.pier.)</v>
      </c>
      <c r="M459" s="27" t="str">
        <f>IF(IFERROR(VLOOKUP($A459,Tabula!$A:$O,14,FALSE),"")=0,"",IFERROR(VLOOKUP($A459,Tabula!$A:$O,14,FALSE),""))</f>
        <v>9.00-16.30 (iepr.pier.)</v>
      </c>
      <c r="N459" s="27" t="str">
        <f>IF(IFERROR(VLOOKUP($A459,Tabula!$A:$O,15,FALSE),"")=0,"",IFERROR(VLOOKUP($A459,Tabula!$A:$O,15,FALSE),""))</f>
        <v>9.00-14.00 (Apkalpo aprūpes mājās pakalpojuma sniedzēja darbiniekus)</v>
      </c>
    </row>
    <row r="460" spans="1:14" s="22" customFormat="1" ht="81.75" customHeight="1" x14ac:dyDescent="0.3">
      <c r="A460" s="20">
        <v>455</v>
      </c>
      <c r="B460" s="10" t="str">
        <f>IFERROR(VLOOKUP(A460,Tabula!$A:$O,3,FALSE),"")</f>
        <v>Ziemeļu rajona nodaļas Teritoriālais centrs "Ziemeļi"</v>
      </c>
      <c r="C460" s="10" t="str">
        <f>IFERROR(VLOOKUP(A460,Tabula!$A:$O,4,FALSE),"")</f>
        <v xml:space="preserve">Hanzas iela 7 </v>
      </c>
      <c r="D460" s="13">
        <f>IF(IFERROR(VLOOKUP($A460,Tabula!$A:$O,5,FALSE),"")=0,"",IFERROR(VLOOKUP($A460,Tabula!$A:$O,5,FALSE),""))</f>
        <v>15</v>
      </c>
      <c r="E460" s="10" t="str">
        <f>IFERROR(VLOOKUP(A460,Tabula!$A:$O,6,FALSE),"")</f>
        <v xml:space="preserve">    Sociālās palīdzības organizators</v>
      </c>
      <c r="F460" s="14" t="str">
        <f>IF(IFERROR(VLOOKUP($A460,Tabula!$A:$O,7,FALSE),"")=0,"",IFERROR(VLOOKUP($A460,Tabula!$A:$O,7,FALSE),""))</f>
        <v>Sociālās palīdzības joma</v>
      </c>
      <c r="G460" s="10" t="str">
        <f>IFERROR(VLOOKUP(A460,Tabula!$A:$O,8,FALSE),"")</f>
        <v>Bērziņa Lana</v>
      </c>
      <c r="H460" s="10" t="str">
        <f>IFERROR(VLOOKUP(A460,Tabula!$A:$O,9,FALSE),"")</f>
        <v>Lana.Berzina@riga.lv</v>
      </c>
      <c r="I460" s="13">
        <f>IF(IFERROR(VLOOKUP($A460,Tabula!$A:$O,10,FALSE),"")=0,"",IFERROR(VLOOKUP($A460,Tabula!$A:$O,10,FALSE),""))</f>
        <v>67181502</v>
      </c>
      <c r="J460" s="27" t="str">
        <f>IF(IFERROR(VLOOKUP($A460,Tabula!$A:$O,11,FALSE),"")=0,"",IFERROR(VLOOKUP($A460,Tabula!$A:$O,11,FALSE),""))</f>
        <v>9.00-18.00 (iepr.pier.)</v>
      </c>
      <c r="K460" s="27" t="str">
        <f>IF(IFERROR(VLOOKUP($A460,Tabula!$A:$O,12,FALSE),"")=0,"",IFERROR(VLOOKUP($A460,Tabula!$A:$O,12,FALSE),""))</f>
        <v>9.00-16.30 (iepr.pier.)</v>
      </c>
      <c r="L460" s="27" t="str">
        <f>IF(IFERROR(VLOOKUP($A460,Tabula!$A:$O,13,FALSE),"")=0,"",IFERROR(VLOOKUP($A460,Tabula!$A:$O,13,FALSE),""))</f>
        <v>9.00-16.30 (iepr.pier.)</v>
      </c>
      <c r="M460" s="27" t="str">
        <f>IF(IFERROR(VLOOKUP($A460,Tabula!$A:$O,14,FALSE),"")=0,"",IFERROR(VLOOKUP($A460,Tabula!$A:$O,14,FALSE),""))</f>
        <v>9.00-16.30 (iepr.pier.)</v>
      </c>
      <c r="N460" s="27" t="str">
        <f>IF(IFERROR(VLOOKUP($A460,Tabula!$A:$O,15,FALSE),"")=0,"",IFERROR(VLOOKUP($A460,Tabula!$A:$O,15,FALSE),""))</f>
        <v>9.00-14.00 (Apkalpo aprūpes mājās pakalpojuma sniedzēja darbiniekus)</v>
      </c>
    </row>
    <row r="461" spans="1:14" s="22" customFormat="1" ht="85.5" customHeight="1" x14ac:dyDescent="0.3">
      <c r="A461" s="20">
        <v>456</v>
      </c>
      <c r="B461" s="10" t="str">
        <f>IFERROR(VLOOKUP(A461,Tabula!$A:$O,3,FALSE),"")</f>
        <v>Ziemeļu rajona nodaļas Teritoriālais centrs "Ziemeļi"</v>
      </c>
      <c r="C461" s="10" t="str">
        <f>IFERROR(VLOOKUP(A461,Tabula!$A:$O,4,FALSE),"")</f>
        <v xml:space="preserve">Hanzas iela 7 </v>
      </c>
      <c r="D461" s="13">
        <f>IF(IFERROR(VLOOKUP($A461,Tabula!$A:$O,5,FALSE),"")=0,"",IFERROR(VLOOKUP($A461,Tabula!$A:$O,5,FALSE),""))</f>
        <v>13</v>
      </c>
      <c r="E461" s="10" t="str">
        <f>IFERROR(VLOOKUP(A461,Tabula!$A:$O,6,FALSE),"")</f>
        <v xml:space="preserve">    Sociālās palīdzības organizators</v>
      </c>
      <c r="F461" s="14" t="str">
        <f>IF(IFERROR(VLOOKUP($A461,Tabula!$A:$O,7,FALSE),"")=0,"",IFERROR(VLOOKUP($A461,Tabula!$A:$O,7,FALSE),""))</f>
        <v>Sociālās palīdzības joma</v>
      </c>
      <c r="G461" s="10" t="str">
        <f>IFERROR(VLOOKUP(A461,Tabula!$A:$O,8,FALSE),"")</f>
        <v xml:space="preserve">Eglāja Sandra </v>
      </c>
      <c r="H461" s="10" t="str">
        <f>IFERROR(VLOOKUP(A461,Tabula!$A:$O,9,FALSE),"")</f>
        <v>sandra.eglaja@riga.lv</v>
      </c>
      <c r="I461" s="13">
        <f>IF(IFERROR(VLOOKUP($A461,Tabula!$A:$O,10,FALSE),"")=0,"",IFERROR(VLOOKUP($A461,Tabula!$A:$O,10,FALSE),""))</f>
        <v>67181864</v>
      </c>
      <c r="J461" s="27" t="str">
        <f>IF(IFERROR(VLOOKUP($A461,Tabula!$A:$O,11,FALSE),"")=0,"",IFERROR(VLOOKUP($A461,Tabula!$A:$O,11,FALSE),""))</f>
        <v>9.00-18.00 (iepr.pier.)</v>
      </c>
      <c r="K461" s="27" t="str">
        <f>IF(IFERROR(VLOOKUP($A461,Tabula!$A:$O,12,FALSE),"")=0,"",IFERROR(VLOOKUP($A461,Tabula!$A:$O,12,FALSE),""))</f>
        <v>9.00-16.30 (iepr.pier.)</v>
      </c>
      <c r="L461" s="27" t="str">
        <f>IF(IFERROR(VLOOKUP($A461,Tabula!$A:$O,13,FALSE),"")=0,"",IFERROR(VLOOKUP($A461,Tabula!$A:$O,13,FALSE),""))</f>
        <v>9.00-16.30 (iepr.pier.)</v>
      </c>
      <c r="M461" s="27" t="str">
        <f>IF(IFERROR(VLOOKUP($A461,Tabula!$A:$O,14,FALSE),"")=0,"",IFERROR(VLOOKUP($A461,Tabula!$A:$O,14,FALSE),""))</f>
        <v>9.00-16.30 (iepr.pier.)</v>
      </c>
      <c r="N461" s="27" t="str">
        <f>IF(IFERROR(VLOOKUP($A461,Tabula!$A:$O,15,FALSE),"")=0,"",IFERROR(VLOOKUP($A461,Tabula!$A:$O,15,FALSE),""))</f>
        <v>9.00-14.00 (Apkalpo aprūpes mājās pakalpojuma sniedzēja darbiniekus)</v>
      </c>
    </row>
    <row r="462" spans="1:14" s="22" customFormat="1" ht="84.75" customHeight="1" x14ac:dyDescent="0.3">
      <c r="A462" s="20">
        <v>457</v>
      </c>
      <c r="B462" s="10" t="str">
        <f>IFERROR(VLOOKUP(A462,Tabula!$A:$O,3,FALSE),"")</f>
        <v>Ziemeļu rajona nodaļas Teritoriālais centrs "Ziemeļi"</v>
      </c>
      <c r="C462" s="10" t="str">
        <f>IFERROR(VLOOKUP(A462,Tabula!$A:$O,4,FALSE),"")</f>
        <v xml:space="preserve">Hanzas iela 7 </v>
      </c>
      <c r="D462" s="13">
        <f>IF(IFERROR(VLOOKUP($A462,Tabula!$A:$O,5,FALSE),"")=0,"",IFERROR(VLOOKUP($A462,Tabula!$A:$O,5,FALSE),""))</f>
        <v>15</v>
      </c>
      <c r="E462" s="10" t="str">
        <f>IFERROR(VLOOKUP(A462,Tabula!$A:$O,6,FALSE),"")</f>
        <v xml:space="preserve">    Sociālās palīdzības organizators</v>
      </c>
      <c r="F462" s="14" t="str">
        <f>IF(IFERROR(VLOOKUP($A462,Tabula!$A:$O,7,FALSE),"")=0,"",IFERROR(VLOOKUP($A462,Tabula!$A:$O,7,FALSE),""))</f>
        <v>Sociālās palīdzības joma</v>
      </c>
      <c r="G462" s="10" t="str">
        <f>IFERROR(VLOOKUP(A462,Tabula!$A:$O,8,FALSE),"")</f>
        <v>Jēgere Inta</v>
      </c>
      <c r="H462" s="10" t="str">
        <f>IFERROR(VLOOKUP(A462,Tabula!$A:$O,9,FALSE),"")</f>
        <v>Inta.Jegere@riga.lv</v>
      </c>
      <c r="I462" s="13">
        <f>IF(IFERROR(VLOOKUP($A462,Tabula!$A:$O,10,FALSE),"")=0,"",IFERROR(VLOOKUP($A462,Tabula!$A:$O,10,FALSE),""))</f>
        <v>67026853</v>
      </c>
      <c r="J462" s="27" t="str">
        <f>IF(IFERROR(VLOOKUP($A462,Tabula!$A:$O,11,FALSE),"")=0,"",IFERROR(VLOOKUP($A462,Tabula!$A:$O,11,FALSE),""))</f>
        <v>9.00-18.00 (iepr.pier.)</v>
      </c>
      <c r="K462" s="27" t="str">
        <f>IF(IFERROR(VLOOKUP($A462,Tabula!$A:$O,12,FALSE),"")=0,"",IFERROR(VLOOKUP($A462,Tabula!$A:$O,12,FALSE),""))</f>
        <v>9.00-16.30 (iepr.pier.)</v>
      </c>
      <c r="L462" s="27" t="str">
        <f>IF(IFERROR(VLOOKUP($A462,Tabula!$A:$O,13,FALSE),"")=0,"",IFERROR(VLOOKUP($A462,Tabula!$A:$O,13,FALSE),""))</f>
        <v>9.00-16.30 (iepr.pier.)</v>
      </c>
      <c r="M462" s="27" t="str">
        <f>IF(IFERROR(VLOOKUP($A462,Tabula!$A:$O,14,FALSE),"")=0,"",IFERROR(VLOOKUP($A462,Tabula!$A:$O,14,FALSE),""))</f>
        <v>9.00-16.30 (iepr.pier.)</v>
      </c>
      <c r="N462" s="27" t="str">
        <f>IF(IFERROR(VLOOKUP($A462,Tabula!$A:$O,15,FALSE),"")=0,"",IFERROR(VLOOKUP($A462,Tabula!$A:$O,15,FALSE),""))</f>
        <v>9.00-14.00 (Apkalpo aprūpes mājās pakalpojuma sniedzēja darbiniekus)</v>
      </c>
    </row>
    <row r="463" spans="1:14" s="22" customFormat="1" ht="78.75" customHeight="1" x14ac:dyDescent="0.3">
      <c r="A463" s="20">
        <v>458</v>
      </c>
      <c r="B463" s="10" t="str">
        <f>IFERROR(VLOOKUP(A463,Tabula!$A:$O,3,FALSE),"")</f>
        <v>Ziemeļu rajona nodaļas Teritoriālais centrs "Ziemeļi"</v>
      </c>
      <c r="C463" s="10" t="str">
        <f>IFERROR(VLOOKUP(A463,Tabula!$A:$O,4,FALSE),"")</f>
        <v xml:space="preserve">Hanzas iela 7 </v>
      </c>
      <c r="D463" s="13">
        <f>IF(IFERROR(VLOOKUP($A463,Tabula!$A:$O,5,FALSE),"")=0,"",IFERROR(VLOOKUP($A463,Tabula!$A:$O,5,FALSE),""))</f>
        <v>11</v>
      </c>
      <c r="E463" s="10" t="str">
        <f>IFERROR(VLOOKUP(A463,Tabula!$A:$O,6,FALSE),"")</f>
        <v xml:space="preserve">    Sociālās palīdzības organizators</v>
      </c>
      <c r="F463" s="14" t="str">
        <f>IF(IFERROR(VLOOKUP($A463,Tabula!$A:$O,7,FALSE),"")=0,"",IFERROR(VLOOKUP($A463,Tabula!$A:$O,7,FALSE),""))</f>
        <v>Sociālās palīdzības joma</v>
      </c>
      <c r="G463" s="10" t="str">
        <f>IFERROR(VLOOKUP(A463,Tabula!$A:$O,8,FALSE),"")</f>
        <v>Jurševica Dace</v>
      </c>
      <c r="H463" s="10" t="str">
        <f>IFERROR(VLOOKUP(A463,Tabula!$A:$O,9,FALSE),"")</f>
        <v>dace.jursevica@riga.lv</v>
      </c>
      <c r="I463" s="13">
        <f>IF(IFERROR(VLOOKUP($A463,Tabula!$A:$O,10,FALSE),"")=0,"",IFERROR(VLOOKUP($A463,Tabula!$A:$O,10,FALSE),""))</f>
        <v>67181518</v>
      </c>
      <c r="J463" s="27" t="str">
        <f>IF(IFERROR(VLOOKUP($A463,Tabula!$A:$O,11,FALSE),"")=0,"",IFERROR(VLOOKUP($A463,Tabula!$A:$O,11,FALSE),""))</f>
        <v>9.00-18.00 (iepr.pier.)</v>
      </c>
      <c r="K463" s="27" t="str">
        <f>IF(IFERROR(VLOOKUP($A463,Tabula!$A:$O,12,FALSE),"")=0,"",IFERROR(VLOOKUP($A463,Tabula!$A:$O,12,FALSE),""))</f>
        <v>9.00-16.30 (iepr.pier.)</v>
      </c>
      <c r="L463" s="27" t="str">
        <f>IF(IFERROR(VLOOKUP($A463,Tabula!$A:$O,13,FALSE),"")=0,"",IFERROR(VLOOKUP($A463,Tabula!$A:$O,13,FALSE),""))</f>
        <v>9.00-16.30 (iepr.pier.)</v>
      </c>
      <c r="M463" s="27" t="str">
        <f>IF(IFERROR(VLOOKUP($A463,Tabula!$A:$O,14,FALSE),"")=0,"",IFERROR(VLOOKUP($A463,Tabula!$A:$O,14,FALSE),""))</f>
        <v>9.00-16.30 (iepr.pier.)</v>
      </c>
      <c r="N463" s="27" t="str">
        <f>IF(IFERROR(VLOOKUP($A463,Tabula!$A:$O,15,FALSE),"")=0,"",IFERROR(VLOOKUP($A463,Tabula!$A:$O,15,FALSE),""))</f>
        <v>9.00-14.00 (Apkalpo aprūpes mājās pakalpojuma sniedzēja darbiniekus)</v>
      </c>
    </row>
    <row r="464" spans="1:14" s="22" customFormat="1" ht="77.25" customHeight="1" x14ac:dyDescent="0.3">
      <c r="A464" s="20">
        <v>459</v>
      </c>
      <c r="B464" s="10" t="str">
        <f>IFERROR(VLOOKUP(A464,Tabula!$A:$O,3,FALSE),"")</f>
        <v>Ziemeļu rajona nodaļas Teritoriālais centrs "Ziemeļi"</v>
      </c>
      <c r="C464" s="10" t="str">
        <f>IFERROR(VLOOKUP(A464,Tabula!$A:$O,4,FALSE),"")</f>
        <v xml:space="preserve">Hanzas iela 7 </v>
      </c>
      <c r="D464" s="13">
        <f>IF(IFERROR(VLOOKUP($A464,Tabula!$A:$O,5,FALSE),"")=0,"",IFERROR(VLOOKUP($A464,Tabula!$A:$O,5,FALSE),""))</f>
        <v>17</v>
      </c>
      <c r="E464" s="10" t="str">
        <f>IFERROR(VLOOKUP(A464,Tabula!$A:$O,6,FALSE),"")</f>
        <v xml:space="preserve">    Sociālās palīdzības organizators</v>
      </c>
      <c r="F464" s="14" t="str">
        <f>IF(IFERROR(VLOOKUP($A464,Tabula!$A:$O,7,FALSE),"")=0,"",IFERROR(VLOOKUP($A464,Tabula!$A:$O,7,FALSE),""))</f>
        <v>Sociālās palīdzības joma</v>
      </c>
      <c r="G464" s="10" t="str">
        <f>IFERROR(VLOOKUP(A464,Tabula!$A:$O,8,FALSE),"")</f>
        <v>Kotova Svetlana</v>
      </c>
      <c r="H464" s="10" t="str">
        <f>IFERROR(VLOOKUP(A464,Tabula!$A:$O,9,FALSE),"")</f>
        <v>Svetlana.Kotova@riga.lv</v>
      </c>
      <c r="I464" s="13">
        <f>IF(IFERROR(VLOOKUP($A464,Tabula!$A:$O,10,FALSE),"")=0,"",IFERROR(VLOOKUP($A464,Tabula!$A:$O,10,FALSE),""))</f>
        <v>67026855</v>
      </c>
      <c r="J464" s="27" t="str">
        <f>IF(IFERROR(VLOOKUP($A464,Tabula!$A:$O,11,FALSE),"")=0,"",IFERROR(VLOOKUP($A464,Tabula!$A:$O,11,FALSE),""))</f>
        <v>9.00-18.00 (iepr.pier.)</v>
      </c>
      <c r="K464" s="27" t="str">
        <f>IF(IFERROR(VLOOKUP($A464,Tabula!$A:$O,12,FALSE),"")=0,"",IFERROR(VLOOKUP($A464,Tabula!$A:$O,12,FALSE),""))</f>
        <v>9.00-16.30 (iepr.pier.)</v>
      </c>
      <c r="L464" s="27" t="str">
        <f>IF(IFERROR(VLOOKUP($A464,Tabula!$A:$O,13,FALSE),"")=0,"",IFERROR(VLOOKUP($A464,Tabula!$A:$O,13,FALSE),""))</f>
        <v>9.00-16.30 (iepr.pier.)</v>
      </c>
      <c r="M464" s="27" t="str">
        <f>IF(IFERROR(VLOOKUP($A464,Tabula!$A:$O,14,FALSE),"")=0,"",IFERROR(VLOOKUP($A464,Tabula!$A:$O,14,FALSE),""))</f>
        <v>9.00-16.30 (iepr.pier.)</v>
      </c>
      <c r="N464" s="27" t="str">
        <f>IF(IFERROR(VLOOKUP($A464,Tabula!$A:$O,15,FALSE),"")=0,"",IFERROR(VLOOKUP($A464,Tabula!$A:$O,15,FALSE),""))</f>
        <v>9.00-14.00 (Apkalpo aprūpes mājās pakalpojuma sniedzēja darbiniekus)</v>
      </c>
    </row>
    <row r="465" spans="1:14" s="22" customFormat="1" ht="60" customHeight="1" x14ac:dyDescent="0.3">
      <c r="A465" s="20">
        <v>460</v>
      </c>
      <c r="B465" s="10" t="str">
        <f>IFERROR(VLOOKUP(A465,Tabula!$A:$O,3,FALSE),"")</f>
        <v>Ziemeļu rajona nodaļas Teritoriālais centrs "Ziemeļi"</v>
      </c>
      <c r="C465" s="10" t="str">
        <f>IFERROR(VLOOKUP(A465,Tabula!$A:$O,4,FALSE),"")</f>
        <v xml:space="preserve">Hanzas iela 7 </v>
      </c>
      <c r="D465" s="13">
        <f>IF(IFERROR(VLOOKUP($A465,Tabula!$A:$O,5,FALSE),"")=0,"",IFERROR(VLOOKUP($A465,Tabula!$A:$O,5,FALSE),""))</f>
        <v>13</v>
      </c>
      <c r="E465" s="10" t="str">
        <f>IFERROR(VLOOKUP(A465,Tabula!$A:$O,6,FALSE),"")</f>
        <v xml:space="preserve">    Sociālās palīdzības organizators</v>
      </c>
      <c r="F465" s="14" t="str">
        <f>IF(IFERROR(VLOOKUP($A465,Tabula!$A:$O,7,FALSE),"")=0,"",IFERROR(VLOOKUP($A465,Tabula!$A:$O,7,FALSE),""))</f>
        <v>Sociālās palīdzības joma</v>
      </c>
      <c r="G465" s="10" t="str">
        <f>IFERROR(VLOOKUP(A465,Tabula!$A:$O,8,FALSE),"")</f>
        <v>Oša Dagnija</v>
      </c>
      <c r="H465" s="10" t="str">
        <f>IFERROR(VLOOKUP(A465,Tabula!$A:$O,9,FALSE),"")</f>
        <v>dagnija.osa@riga.lv</v>
      </c>
      <c r="I465" s="13">
        <f>IF(IFERROR(VLOOKUP($A465,Tabula!$A:$O,10,FALSE),"")=0,"",IFERROR(VLOOKUP($A465,Tabula!$A:$O,10,FALSE),""))</f>
        <v>67181847</v>
      </c>
      <c r="J465" s="27" t="str">
        <f>IF(IFERROR(VLOOKUP($A465,Tabula!$A:$O,11,FALSE),"")=0,"",IFERROR(VLOOKUP($A465,Tabula!$A:$O,11,FALSE),""))</f>
        <v>9.00-18.00 (iepr.pier.)</v>
      </c>
      <c r="K465" s="27" t="str">
        <f>IF(IFERROR(VLOOKUP($A465,Tabula!$A:$O,12,FALSE),"")=0,"",IFERROR(VLOOKUP($A465,Tabula!$A:$O,12,FALSE),""))</f>
        <v>9.00-16.30 (iepr.pier.)</v>
      </c>
      <c r="L465" s="27" t="str">
        <f>IF(IFERROR(VLOOKUP($A465,Tabula!$A:$O,13,FALSE),"")=0,"",IFERROR(VLOOKUP($A465,Tabula!$A:$O,13,FALSE),""))</f>
        <v>9.00-16.30 (iepr.pier.)</v>
      </c>
      <c r="M465" s="27" t="str">
        <f>IF(IFERROR(VLOOKUP($A465,Tabula!$A:$O,14,FALSE),"")=0,"",IFERROR(VLOOKUP($A465,Tabula!$A:$O,14,FALSE),""))</f>
        <v>9.00-16.30 (iepr.pier.)</v>
      </c>
      <c r="N465" s="27" t="str">
        <f>IF(IFERROR(VLOOKUP($A465,Tabula!$A:$O,15,FALSE),"")=0,"",IFERROR(VLOOKUP($A465,Tabula!$A:$O,15,FALSE),""))</f>
        <v>9.00-14.00 (Apkalpo aprūpes mājās pakalpojuma sniedzēja darbiniekus)</v>
      </c>
    </row>
    <row r="466" spans="1:14" s="22" customFormat="1" ht="42" customHeight="1" x14ac:dyDescent="0.3">
      <c r="A466" s="20">
        <v>461</v>
      </c>
      <c r="B466" s="10" t="str">
        <f>IFERROR(VLOOKUP(A466,Tabula!$A:$O,3,FALSE),"")</f>
        <v>Ziemeļu rajona nodaļas Teritoriālais centrs "Ziemeļi"</v>
      </c>
      <c r="C466" s="10" t="str">
        <f>IFERROR(VLOOKUP(A466,Tabula!$A:$O,4,FALSE),"")</f>
        <v xml:space="preserve">Hanzas iela 7 </v>
      </c>
      <c r="D466" s="13">
        <f>IF(IFERROR(VLOOKUP($A466,Tabula!$A:$O,5,FALSE),"")=0,"",IFERROR(VLOOKUP($A466,Tabula!$A:$O,5,FALSE),""))</f>
        <v>11</v>
      </c>
      <c r="E466" s="10" t="str">
        <f>IFERROR(VLOOKUP(A466,Tabula!$A:$O,6,FALSE),"")</f>
        <v xml:space="preserve">    Sociālās palīdzības organizators</v>
      </c>
      <c r="F466" s="14" t="str">
        <f>IF(IFERROR(VLOOKUP($A466,Tabula!$A:$O,7,FALSE),"")=0,"",IFERROR(VLOOKUP($A466,Tabula!$A:$O,7,FALSE),""))</f>
        <v>Sociālās palīdzības joma</v>
      </c>
      <c r="G466" s="10" t="str">
        <f>IFERROR(VLOOKUP(A466,Tabula!$A:$O,8,FALSE),"")</f>
        <v xml:space="preserve">Paure Sanita </v>
      </c>
      <c r="H466" s="10" t="str">
        <f>IFERROR(VLOOKUP(A466,Tabula!$A:$O,9,FALSE),"")</f>
        <v>sanita.paure@riga.lv</v>
      </c>
      <c r="I466" s="13">
        <f>IF(IFERROR(VLOOKUP($A466,Tabula!$A:$O,10,FALSE),"")=0,"",IFERROR(VLOOKUP($A466,Tabula!$A:$O,10,FALSE),""))</f>
        <v>67848833</v>
      </c>
      <c r="J466" s="27" t="str">
        <f>IF(IFERROR(VLOOKUP($A466,Tabula!$A:$O,11,FALSE),"")=0,"",IFERROR(VLOOKUP($A466,Tabula!$A:$O,11,FALSE),""))</f>
        <v>9.00-18.00 (iepr.pier.)</v>
      </c>
      <c r="K466" s="27" t="str">
        <f>IF(IFERROR(VLOOKUP($A466,Tabula!$A:$O,12,FALSE),"")=0,"",IFERROR(VLOOKUP($A466,Tabula!$A:$O,12,FALSE),""))</f>
        <v>9.00-16.30 (iepr.pier.)</v>
      </c>
      <c r="L466" s="27" t="str">
        <f>IF(IFERROR(VLOOKUP($A466,Tabula!$A:$O,13,FALSE),"")=0,"",IFERROR(VLOOKUP($A466,Tabula!$A:$O,13,FALSE),""))</f>
        <v>9.00-16.30 (iepr.pier.)</v>
      </c>
      <c r="M466" s="27" t="str">
        <f>IF(IFERROR(VLOOKUP($A466,Tabula!$A:$O,14,FALSE),"")=0,"",IFERROR(VLOOKUP($A466,Tabula!$A:$O,14,FALSE),""))</f>
        <v>9.00-16.30 (iepr.pier.)</v>
      </c>
      <c r="N466" s="27" t="str">
        <f>IF(IFERROR(VLOOKUP($A466,Tabula!$A:$O,15,FALSE),"")=0,"",IFERROR(VLOOKUP($A466,Tabula!$A:$O,15,FALSE),""))</f>
        <v>9.00-14.00 (Apkalpo aprūpes mājās pakalpojuma sniedzēja darbiniekus)</v>
      </c>
    </row>
    <row r="467" spans="1:14" s="22" customFormat="1" ht="42" customHeight="1" x14ac:dyDescent="0.3">
      <c r="A467" s="20">
        <v>462</v>
      </c>
      <c r="B467" s="10" t="str">
        <f>IFERROR(VLOOKUP(A467,Tabula!$A:$O,3,FALSE),"")</f>
        <v>Ziemeļu rajona nodaļas Teritoriālais centrs "Ziemeļi"</v>
      </c>
      <c r="C467" s="10" t="str">
        <f>IFERROR(VLOOKUP(A467,Tabula!$A:$O,4,FALSE),"")</f>
        <v xml:space="preserve">Hanzas iela 7 </v>
      </c>
      <c r="D467" s="13">
        <f>IF(IFERROR(VLOOKUP($A467,Tabula!$A:$O,5,FALSE),"")=0,"",IFERROR(VLOOKUP($A467,Tabula!$A:$O,5,FALSE),""))</f>
        <v>11</v>
      </c>
      <c r="E467" s="10" t="str">
        <f>IFERROR(VLOOKUP(A467,Tabula!$A:$O,6,FALSE),"")</f>
        <v xml:space="preserve">    Sociālās palīdzības organizators</v>
      </c>
      <c r="F467" s="14" t="str">
        <f>IF(IFERROR(VLOOKUP($A467,Tabula!$A:$O,7,FALSE),"")=0,"",IFERROR(VLOOKUP($A467,Tabula!$A:$O,7,FALSE),""))</f>
        <v>Sociālās palīdzības joma</v>
      </c>
      <c r="G467" s="10" t="str">
        <f>IFERROR(VLOOKUP(A467,Tabula!$A:$O,8,FALSE),"")</f>
        <v>Strode Dace</v>
      </c>
      <c r="H467" s="10" t="str">
        <f>IFERROR(VLOOKUP(A467,Tabula!$A:$O,9,FALSE),"")</f>
        <v>Dace.Strode@riga.lv</v>
      </c>
      <c r="I467" s="13">
        <f>IF(IFERROR(VLOOKUP($A467,Tabula!$A:$O,10,FALSE),"")=0,"",IFERROR(VLOOKUP($A467,Tabula!$A:$O,10,FALSE),""))</f>
        <v>67105734</v>
      </c>
      <c r="J467" s="27" t="str">
        <f>IF(IFERROR(VLOOKUP($A467,Tabula!$A:$O,11,FALSE),"")=0,"",IFERROR(VLOOKUP($A467,Tabula!$A:$O,11,FALSE),""))</f>
        <v>9.00-18.00 (iepr.pier.)</v>
      </c>
      <c r="K467" s="27" t="str">
        <f>IF(IFERROR(VLOOKUP($A467,Tabula!$A:$O,12,FALSE),"")=0,"",IFERROR(VLOOKUP($A467,Tabula!$A:$O,12,FALSE),""))</f>
        <v>9.00-16.30 (iepr.pier.)</v>
      </c>
      <c r="L467" s="27" t="str">
        <f>IF(IFERROR(VLOOKUP($A467,Tabula!$A:$O,13,FALSE),"")=0,"",IFERROR(VLOOKUP($A467,Tabula!$A:$O,13,FALSE),""))</f>
        <v>9.00-16.30 (iepr.pier.)</v>
      </c>
      <c r="M467" s="27" t="str">
        <f>IF(IFERROR(VLOOKUP($A467,Tabula!$A:$O,14,FALSE),"")=0,"",IFERROR(VLOOKUP($A467,Tabula!$A:$O,14,FALSE),""))</f>
        <v>9.00-16.30 (iepr.pier.)</v>
      </c>
      <c r="N467" s="27" t="str">
        <f>IF(IFERROR(VLOOKUP($A467,Tabula!$A:$O,15,FALSE),"")=0,"",IFERROR(VLOOKUP($A467,Tabula!$A:$O,15,FALSE),""))</f>
        <v>9.00-14.00 (Apkalpo aprūpes mājās pakalpojuma sniedzēja darbiniekus)</v>
      </c>
    </row>
    <row r="468" spans="1:14" s="22" customFormat="1" ht="42" customHeight="1" x14ac:dyDescent="0.3">
      <c r="A468" s="20">
        <v>463</v>
      </c>
      <c r="B468" s="10" t="str">
        <f>IFERROR(VLOOKUP(A468,Tabula!$A:$O,3,FALSE),"")</f>
        <v>Ziemeļu rajona nodaļas Teritoriālais centrs "Ziemeļi"</v>
      </c>
      <c r="C468" s="10" t="str">
        <f>IFERROR(VLOOKUP(A468,Tabula!$A:$O,4,FALSE),"")</f>
        <v xml:space="preserve">Hanzas iela 7 </v>
      </c>
      <c r="D468" s="13">
        <f>IF(IFERROR(VLOOKUP($A468,Tabula!$A:$O,5,FALSE),"")=0,"",IFERROR(VLOOKUP($A468,Tabula!$A:$O,5,FALSE),""))</f>
        <v>32</v>
      </c>
      <c r="E468" s="10" t="str">
        <f>IFERROR(VLOOKUP(A468,Tabula!$A:$O,6,FALSE),"")</f>
        <v xml:space="preserve">    Klientu apkalpošanas speciālists </v>
      </c>
      <c r="F468" s="14" t="str">
        <f>IF(IFERROR(VLOOKUP($A468,Tabula!$A:$O,7,FALSE),"")=0,"",IFERROR(VLOOKUP($A468,Tabula!$A:$O,7,FALSE),""))</f>
        <v>Sociālā darba joma</v>
      </c>
      <c r="G468" s="10" t="str">
        <f>IFERROR(VLOOKUP(A468,Tabula!$A:$O,8,FALSE),"")</f>
        <v>Rozentāle Santa</v>
      </c>
      <c r="H468" s="10" t="str">
        <f>IFERROR(VLOOKUP(A468,Tabula!$A:$O,9,FALSE),"")</f>
        <v>santa.rozentale@riga.lv</v>
      </c>
      <c r="I468" s="13">
        <f>IF(IFERROR(VLOOKUP($A468,Tabula!$A:$O,10,FALSE),"")=0,"",IFERROR(VLOOKUP($A468,Tabula!$A:$O,10,FALSE),""))</f>
        <v>67848832</v>
      </c>
      <c r="J468" s="27" t="str">
        <f>IF(IFERROR(VLOOKUP($A468,Tabula!$A:$O,11,FALSE),"")=0,"",IFERROR(VLOOKUP($A468,Tabula!$A:$O,11,FALSE),""))</f>
        <v/>
      </c>
      <c r="K468" s="27" t="str">
        <f>IF(IFERROR(VLOOKUP($A468,Tabula!$A:$O,12,FALSE),"")=0,"",IFERROR(VLOOKUP($A468,Tabula!$A:$O,12,FALSE),""))</f>
        <v/>
      </c>
      <c r="L468" s="27" t="str">
        <f>IF(IFERROR(VLOOKUP($A468,Tabula!$A:$O,13,FALSE),"")=0,"",IFERROR(VLOOKUP($A468,Tabula!$A:$O,13,FALSE),""))</f>
        <v/>
      </c>
      <c r="M468" s="27" t="str">
        <f>IF(IFERROR(VLOOKUP($A468,Tabula!$A:$O,14,FALSE),"")=0,"",IFERROR(VLOOKUP($A468,Tabula!$A:$O,14,FALSE),""))</f>
        <v/>
      </c>
      <c r="N468" s="27" t="str">
        <f>IF(IFERROR(VLOOKUP($A468,Tabula!$A:$O,15,FALSE),"")=0,"",IFERROR(VLOOKUP($A468,Tabula!$A:$O,15,FALSE),""))</f>
        <v/>
      </c>
    </row>
    <row r="469" spans="1:14" s="22" customFormat="1" ht="42" customHeight="1" x14ac:dyDescent="0.3">
      <c r="A469" s="20">
        <v>464</v>
      </c>
      <c r="B469" s="10">
        <f>IFERROR(VLOOKUP(A469,Tabula!$A:$O,3,FALSE),"")</f>
        <v>0</v>
      </c>
      <c r="C469" s="10" t="str">
        <f>IFERROR(VLOOKUP(A469,Tabula!$A:$O,4,FALSE),"")</f>
        <v xml:space="preserve">Eduarda Smiļģa iela 46 </v>
      </c>
      <c r="D469" s="13">
        <f>IF(IFERROR(VLOOKUP($A469,Tabula!$A:$O,5,FALSE),"")=0,"",IFERROR(VLOOKUP($A469,Tabula!$A:$O,5,FALSE),""))</f>
        <v>609</v>
      </c>
      <c r="E469" s="10" t="str">
        <f>IFERROR(VLOOKUP(A469,Tabula!$A:$O,6,FALSE),"")</f>
        <v xml:space="preserve"> Sociālais darbinieks</v>
      </c>
      <c r="F469" s="14" t="str">
        <f>IF(IFERROR(VLOOKUP($A469,Tabula!$A:$O,7,FALSE),"")=0,"",IFERROR(VLOOKUP($A469,Tabula!$A:$O,7,FALSE),""))</f>
        <v/>
      </c>
      <c r="G469" s="10">
        <f>IFERROR(VLOOKUP(A469,Tabula!$A:$O,8,FALSE),"")</f>
        <v>0</v>
      </c>
      <c r="H469" s="10">
        <f>IFERROR(VLOOKUP(A469,Tabula!$A:$O,9,FALSE),"")</f>
        <v>0</v>
      </c>
      <c r="I469" s="13">
        <f>IF(IFERROR(VLOOKUP($A469,Tabula!$A:$O,10,FALSE),"")=0,"",IFERROR(VLOOKUP($A469,Tabula!$A:$O,10,FALSE),""))</f>
        <v>67037674</v>
      </c>
      <c r="J469" s="27" t="str">
        <f>IF(IFERROR(VLOOKUP($A469,Tabula!$A:$O,11,FALSE),"")=0,"",IFERROR(VLOOKUP($A469,Tabula!$A:$O,11,FALSE),""))</f>
        <v xml:space="preserve">13.00-18.00 (iepr.pier.)
</v>
      </c>
      <c r="K469" s="27" t="str">
        <f>IF(IFERROR(VLOOKUP($A469,Tabula!$A:$O,12,FALSE),"")=0,"",IFERROR(VLOOKUP($A469,Tabula!$A:$O,12,FALSE),""))</f>
        <v>9.00-13.00 (rindas kārt.)</v>
      </c>
      <c r="L469" s="27" t="str">
        <f>IF(IFERROR(VLOOKUP($A469,Tabula!$A:$O,13,FALSE),"")=0,"",IFERROR(VLOOKUP($A469,Tabula!$A:$O,13,FALSE),""))</f>
        <v/>
      </c>
      <c r="M469" s="27" t="str">
        <f>IF(IFERROR(VLOOKUP($A469,Tabula!$A:$O,14,FALSE),"")=0,"",IFERROR(VLOOKUP($A469,Tabula!$A:$O,14,FALSE),""))</f>
        <v>9.00-12.00  13.00-16.00 (iepr.pier.)</v>
      </c>
      <c r="N469" s="27" t="str">
        <f>IF(IFERROR(VLOOKUP($A469,Tabula!$A:$O,15,FALSE),"")=0,"",IFERROR(VLOOKUP($A469,Tabula!$A:$O,15,FALSE),""))</f>
        <v/>
      </c>
    </row>
    <row r="470" spans="1:14" x14ac:dyDescent="0.3">
      <c r="A470" s="20">
        <v>465</v>
      </c>
      <c r="B470" s="23"/>
      <c r="C470" s="23"/>
      <c r="D470" s="23"/>
      <c r="E470" s="23"/>
      <c r="F470" s="23"/>
      <c r="G470" s="23"/>
      <c r="H470" s="23"/>
      <c r="I470" s="24"/>
      <c r="J470" s="25"/>
      <c r="K470" s="25"/>
      <c r="L470" s="25"/>
      <c r="M470" s="25"/>
      <c r="N470" s="25"/>
    </row>
    <row r="471" spans="1:14" x14ac:dyDescent="0.3">
      <c r="A471" s="20">
        <v>466</v>
      </c>
      <c r="B471" s="23"/>
      <c r="C471" s="23"/>
      <c r="D471" s="23"/>
      <c r="E471" s="23"/>
      <c r="F471" s="23"/>
      <c r="G471" s="23"/>
      <c r="H471" s="23"/>
      <c r="I471" s="24"/>
      <c r="J471" s="25"/>
      <c r="K471" s="25"/>
      <c r="L471" s="25"/>
      <c r="M471" s="25"/>
      <c r="N471" s="25"/>
    </row>
    <row r="472" spans="1:14" x14ac:dyDescent="0.3">
      <c r="A472" s="20">
        <v>467</v>
      </c>
      <c r="B472" s="23"/>
      <c r="C472" s="23"/>
      <c r="D472" s="23"/>
      <c r="E472" s="23"/>
      <c r="F472" s="23"/>
      <c r="G472" s="23"/>
      <c r="H472" s="23"/>
      <c r="I472" s="24"/>
      <c r="J472" s="25"/>
      <c r="K472" s="25"/>
      <c r="L472" s="25"/>
      <c r="M472" s="25"/>
      <c r="N472" s="25"/>
    </row>
    <row r="473" spans="1:14" x14ac:dyDescent="0.3">
      <c r="A473" s="20">
        <v>468</v>
      </c>
      <c r="B473" s="23"/>
      <c r="C473" s="23"/>
      <c r="D473" s="23"/>
      <c r="E473" s="23"/>
      <c r="F473" s="23"/>
      <c r="G473" s="23"/>
      <c r="H473" s="23"/>
      <c r="I473" s="24"/>
      <c r="J473" s="25"/>
      <c r="K473" s="25"/>
      <c r="L473" s="25"/>
      <c r="M473" s="25"/>
      <c r="N473" s="25"/>
    </row>
    <row r="474" spans="1:14" x14ac:dyDescent="0.3">
      <c r="A474" s="20">
        <v>469</v>
      </c>
      <c r="B474" s="23"/>
      <c r="C474" s="23"/>
      <c r="D474" s="23"/>
      <c r="E474" s="23"/>
      <c r="F474" s="23"/>
      <c r="G474" s="23"/>
      <c r="H474" s="23"/>
      <c r="I474" s="24"/>
      <c r="J474" s="25"/>
      <c r="K474" s="25"/>
      <c r="L474" s="25"/>
      <c r="M474" s="25"/>
      <c r="N474" s="25"/>
    </row>
    <row r="475" spans="1:14" x14ac:dyDescent="0.3">
      <c r="A475" s="20">
        <v>470</v>
      </c>
      <c r="B475" s="23"/>
      <c r="C475" s="23"/>
      <c r="D475" s="23"/>
      <c r="E475" s="23"/>
      <c r="F475" s="23"/>
      <c r="G475" s="23"/>
      <c r="H475" s="23"/>
      <c r="I475" s="24"/>
      <c r="J475" s="25"/>
      <c r="K475" s="25"/>
      <c r="L475" s="25"/>
      <c r="M475" s="25"/>
      <c r="N475" s="25"/>
    </row>
    <row r="476" spans="1:14" x14ac:dyDescent="0.3">
      <c r="A476" s="20">
        <v>471</v>
      </c>
      <c r="B476" s="23"/>
      <c r="C476" s="23"/>
      <c r="D476" s="23"/>
      <c r="E476" s="23"/>
      <c r="F476" s="23"/>
      <c r="G476" s="23"/>
      <c r="H476" s="23"/>
      <c r="I476" s="24"/>
      <c r="J476" s="25"/>
      <c r="K476" s="25"/>
      <c r="L476" s="25"/>
      <c r="M476" s="25"/>
      <c r="N476" s="25"/>
    </row>
    <row r="477" spans="1:14" x14ac:dyDescent="0.3">
      <c r="A477" s="20">
        <v>472</v>
      </c>
      <c r="B477" s="23"/>
      <c r="C477" s="23"/>
      <c r="D477" s="23"/>
      <c r="E477" s="23"/>
      <c r="F477" s="23"/>
      <c r="G477" s="23"/>
      <c r="H477" s="23"/>
      <c r="I477" s="24"/>
      <c r="J477" s="25"/>
      <c r="K477" s="25"/>
      <c r="L477" s="25"/>
      <c r="M477" s="25"/>
      <c r="N477" s="25"/>
    </row>
    <row r="478" spans="1:14" x14ac:dyDescent="0.3">
      <c r="A478" s="20">
        <v>473</v>
      </c>
      <c r="B478" s="23"/>
      <c r="C478" s="23"/>
      <c r="D478" s="23"/>
      <c r="E478" s="23"/>
      <c r="F478" s="23"/>
      <c r="G478" s="23"/>
      <c r="H478" s="23"/>
      <c r="I478" s="24"/>
      <c r="J478" s="25"/>
      <c r="K478" s="25"/>
      <c r="L478" s="25"/>
      <c r="M478" s="25"/>
      <c r="N478" s="25"/>
    </row>
    <row r="479" spans="1:14" x14ac:dyDescent="0.3">
      <c r="A479" s="20">
        <v>474</v>
      </c>
      <c r="B479" s="23"/>
      <c r="C479" s="23"/>
      <c r="D479" s="23"/>
      <c r="E479" s="23"/>
      <c r="F479" s="23"/>
      <c r="G479" s="23"/>
      <c r="H479" s="23"/>
      <c r="I479" s="24"/>
      <c r="J479" s="25"/>
      <c r="K479" s="25"/>
      <c r="L479" s="25"/>
      <c r="M479" s="25"/>
      <c r="N479" s="25"/>
    </row>
    <row r="480" spans="1:14" x14ac:dyDescent="0.3">
      <c r="A480" s="20">
        <v>475</v>
      </c>
      <c r="B480" s="23"/>
      <c r="C480" s="23"/>
      <c r="D480" s="23"/>
      <c r="E480" s="23"/>
      <c r="F480" s="23"/>
      <c r="G480" s="23"/>
      <c r="H480" s="23"/>
      <c r="I480" s="24"/>
      <c r="J480" s="25"/>
      <c r="K480" s="25"/>
      <c r="L480" s="25"/>
      <c r="M480" s="25"/>
      <c r="N480" s="25"/>
    </row>
    <row r="481" spans="1:14" x14ac:dyDescent="0.3">
      <c r="A481" s="20">
        <v>476</v>
      </c>
      <c r="B481" s="23"/>
      <c r="C481" s="23"/>
      <c r="D481" s="23"/>
      <c r="E481" s="23"/>
      <c r="F481" s="23"/>
      <c r="G481" s="23"/>
      <c r="H481" s="23"/>
      <c r="I481" s="24"/>
      <c r="J481" s="25"/>
      <c r="K481" s="25"/>
      <c r="L481" s="25"/>
      <c r="M481" s="25"/>
      <c r="N481" s="25"/>
    </row>
    <row r="482" spans="1:14" x14ac:dyDescent="0.3">
      <c r="A482" s="20">
        <v>477</v>
      </c>
      <c r="B482" s="23"/>
      <c r="C482" s="23"/>
      <c r="D482" s="23"/>
      <c r="E482" s="23"/>
      <c r="F482" s="23"/>
      <c r="G482" s="23"/>
      <c r="H482" s="23"/>
      <c r="I482" s="24"/>
      <c r="J482" s="25"/>
      <c r="K482" s="25"/>
      <c r="L482" s="25"/>
      <c r="M482" s="25"/>
      <c r="N482" s="25"/>
    </row>
    <row r="483" spans="1:14" x14ac:dyDescent="0.3">
      <c r="A483" s="20">
        <v>478</v>
      </c>
      <c r="B483" s="23"/>
      <c r="C483" s="23"/>
      <c r="D483" s="23"/>
      <c r="E483" s="23"/>
      <c r="F483" s="23"/>
      <c r="G483" s="23"/>
      <c r="H483" s="23"/>
      <c r="I483" s="24"/>
      <c r="J483" s="25"/>
      <c r="K483" s="25"/>
      <c r="L483" s="25"/>
      <c r="M483" s="25"/>
      <c r="N483" s="25"/>
    </row>
    <row r="484" spans="1:14" x14ac:dyDescent="0.3">
      <c r="A484" s="20">
        <v>479</v>
      </c>
      <c r="B484" s="23"/>
      <c r="C484" s="23"/>
      <c r="D484" s="23"/>
      <c r="E484" s="23"/>
      <c r="F484" s="23"/>
      <c r="G484" s="23"/>
      <c r="H484" s="23"/>
      <c r="I484" s="24"/>
      <c r="J484" s="25"/>
      <c r="K484" s="25"/>
      <c r="L484" s="25"/>
      <c r="M484" s="25"/>
      <c r="N484" s="25"/>
    </row>
    <row r="485" spans="1:14" x14ac:dyDescent="0.3">
      <c r="A485" s="20">
        <v>480</v>
      </c>
      <c r="B485" s="23"/>
      <c r="C485" s="23"/>
      <c r="D485" s="23"/>
      <c r="E485" s="23"/>
      <c r="F485" s="23"/>
      <c r="G485" s="23"/>
      <c r="H485" s="23"/>
      <c r="I485" s="24"/>
      <c r="J485" s="25"/>
      <c r="K485" s="25"/>
      <c r="L485" s="25"/>
      <c r="M485" s="25"/>
      <c r="N485" s="25"/>
    </row>
    <row r="486" spans="1:14" x14ac:dyDescent="0.3">
      <c r="A486" s="20">
        <v>481</v>
      </c>
      <c r="B486" s="23"/>
      <c r="C486" s="23"/>
      <c r="D486" s="23"/>
      <c r="E486" s="23"/>
      <c r="F486" s="23"/>
      <c r="G486" s="23"/>
      <c r="H486" s="23"/>
      <c r="I486" s="24"/>
      <c r="J486" s="25"/>
      <c r="K486" s="25"/>
      <c r="L486" s="25"/>
      <c r="M486" s="25"/>
      <c r="N486" s="25"/>
    </row>
    <row r="487" spans="1:14" x14ac:dyDescent="0.3">
      <c r="A487" s="20">
        <v>482</v>
      </c>
      <c r="B487" s="23"/>
      <c r="C487" s="23"/>
      <c r="D487" s="23"/>
      <c r="E487" s="23"/>
      <c r="F487" s="23"/>
      <c r="G487" s="23"/>
      <c r="H487" s="23"/>
      <c r="I487" s="24"/>
      <c r="J487" s="25"/>
      <c r="K487" s="25"/>
      <c r="L487" s="25"/>
      <c r="M487" s="25"/>
      <c r="N487" s="25"/>
    </row>
    <row r="488" spans="1:14" x14ac:dyDescent="0.3">
      <c r="A488" s="20">
        <v>483</v>
      </c>
      <c r="B488" s="23"/>
      <c r="C488" s="23"/>
      <c r="D488" s="23"/>
      <c r="E488" s="23"/>
      <c r="F488" s="23"/>
      <c r="G488" s="23"/>
      <c r="H488" s="23"/>
      <c r="I488" s="24"/>
      <c r="J488" s="25"/>
      <c r="K488" s="25"/>
      <c r="L488" s="25"/>
      <c r="M488" s="25"/>
      <c r="N488" s="25"/>
    </row>
    <row r="489" spans="1:14" x14ac:dyDescent="0.3">
      <c r="A489" s="20">
        <v>484</v>
      </c>
      <c r="B489" s="23"/>
      <c r="C489" s="23"/>
      <c r="D489" s="23"/>
      <c r="E489" s="23"/>
      <c r="F489" s="23"/>
      <c r="G489" s="23"/>
      <c r="H489" s="23"/>
      <c r="I489" s="24"/>
      <c r="J489" s="25"/>
      <c r="K489" s="25"/>
      <c r="L489" s="25"/>
      <c r="M489" s="25"/>
      <c r="N489" s="25"/>
    </row>
    <row r="490" spans="1:14" x14ac:dyDescent="0.3">
      <c r="A490" s="20">
        <v>485</v>
      </c>
      <c r="B490" s="23"/>
      <c r="C490" s="23"/>
      <c r="D490" s="23"/>
      <c r="E490" s="23"/>
      <c r="F490" s="23"/>
      <c r="G490" s="23"/>
      <c r="H490" s="23"/>
      <c r="I490" s="24"/>
      <c r="J490" s="25"/>
      <c r="K490" s="25"/>
      <c r="L490" s="25"/>
      <c r="M490" s="25"/>
      <c r="N490" s="25"/>
    </row>
    <row r="491" spans="1:14" x14ac:dyDescent="0.3">
      <c r="A491" s="20">
        <v>486</v>
      </c>
      <c r="B491" s="23"/>
      <c r="C491" s="23"/>
      <c r="D491" s="23"/>
      <c r="E491" s="23"/>
      <c r="F491" s="23"/>
      <c r="G491" s="23"/>
      <c r="H491" s="23"/>
      <c r="I491" s="24"/>
      <c r="J491" s="25"/>
      <c r="K491" s="25"/>
      <c r="L491" s="25"/>
      <c r="M491" s="25"/>
      <c r="N491" s="25"/>
    </row>
    <row r="492" spans="1:14" x14ac:dyDescent="0.3">
      <c r="A492" s="20">
        <v>487</v>
      </c>
      <c r="B492" s="23"/>
      <c r="C492" s="23"/>
      <c r="D492" s="23"/>
      <c r="E492" s="23"/>
      <c r="F492" s="23"/>
      <c r="G492" s="23"/>
      <c r="H492" s="23"/>
      <c r="I492" s="24"/>
      <c r="J492" s="25"/>
      <c r="K492" s="25"/>
      <c r="L492" s="25"/>
      <c r="M492" s="25"/>
      <c r="N492" s="25"/>
    </row>
    <row r="493" spans="1:14" x14ac:dyDescent="0.3">
      <c r="A493" s="20">
        <v>488</v>
      </c>
      <c r="B493" s="23"/>
      <c r="C493" s="23"/>
      <c r="D493" s="23"/>
      <c r="E493" s="23"/>
      <c r="F493" s="23"/>
      <c r="G493" s="23"/>
      <c r="H493" s="23"/>
      <c r="I493" s="24"/>
      <c r="J493" s="25"/>
      <c r="K493" s="25"/>
      <c r="L493" s="25"/>
      <c r="M493" s="25"/>
      <c r="N493" s="25"/>
    </row>
    <row r="494" spans="1:14" x14ac:dyDescent="0.3">
      <c r="A494" s="20">
        <v>489</v>
      </c>
      <c r="B494" s="23"/>
      <c r="C494" s="23"/>
      <c r="D494" s="23"/>
      <c r="E494" s="23"/>
      <c r="F494" s="23"/>
      <c r="G494" s="23"/>
      <c r="H494" s="23"/>
      <c r="I494" s="24"/>
      <c r="J494" s="25"/>
      <c r="K494" s="25"/>
      <c r="L494" s="25"/>
      <c r="M494" s="25"/>
      <c r="N494" s="25"/>
    </row>
    <row r="495" spans="1:14" x14ac:dyDescent="0.3">
      <c r="A495" s="20">
        <v>490</v>
      </c>
      <c r="B495" s="23"/>
      <c r="C495" s="23"/>
      <c r="D495" s="23"/>
      <c r="E495" s="23"/>
      <c r="F495" s="23"/>
      <c r="G495" s="23"/>
      <c r="H495" s="23"/>
      <c r="I495" s="24"/>
      <c r="J495" s="25"/>
      <c r="K495" s="25"/>
      <c r="L495" s="25"/>
      <c r="M495" s="25"/>
      <c r="N495" s="25"/>
    </row>
    <row r="496" spans="1:14" x14ac:dyDescent="0.3">
      <c r="A496" s="20">
        <v>491</v>
      </c>
      <c r="B496" s="23"/>
      <c r="C496" s="23"/>
      <c r="D496" s="23"/>
      <c r="E496" s="23"/>
      <c r="F496" s="23"/>
      <c r="G496" s="23"/>
      <c r="H496" s="23"/>
      <c r="I496" s="24"/>
      <c r="J496" s="25"/>
      <c r="K496" s="25"/>
      <c r="L496" s="25"/>
      <c r="M496" s="25"/>
      <c r="N496" s="25"/>
    </row>
    <row r="497" spans="1:14" x14ac:dyDescent="0.3">
      <c r="A497" s="20">
        <v>492</v>
      </c>
      <c r="B497" s="23"/>
      <c r="C497" s="23"/>
      <c r="D497" s="23"/>
      <c r="E497" s="23"/>
      <c r="F497" s="23"/>
      <c r="G497" s="23"/>
      <c r="H497" s="23"/>
      <c r="I497" s="24"/>
      <c r="J497" s="25"/>
      <c r="K497" s="25"/>
      <c r="L497" s="25"/>
      <c r="M497" s="25"/>
      <c r="N497" s="25"/>
    </row>
    <row r="498" spans="1:14" x14ac:dyDescent="0.3">
      <c r="A498" s="20">
        <v>493</v>
      </c>
      <c r="B498" s="23"/>
      <c r="C498" s="23"/>
      <c r="D498" s="23"/>
      <c r="E498" s="23"/>
      <c r="F498" s="23"/>
      <c r="G498" s="23"/>
      <c r="H498" s="23"/>
      <c r="I498" s="24"/>
      <c r="J498" s="25"/>
      <c r="K498" s="25"/>
      <c r="L498" s="25"/>
      <c r="M498" s="25"/>
      <c r="N498" s="25"/>
    </row>
    <row r="499" spans="1:14" x14ac:dyDescent="0.3">
      <c r="A499" s="20">
        <v>494</v>
      </c>
      <c r="B499" s="23"/>
      <c r="C499" s="23"/>
      <c r="D499" s="23"/>
      <c r="E499" s="23"/>
      <c r="F499" s="23"/>
      <c r="G499" s="23"/>
      <c r="H499" s="23"/>
      <c r="I499" s="24"/>
      <c r="J499" s="25"/>
      <c r="K499" s="25"/>
      <c r="L499" s="25"/>
      <c r="M499" s="25"/>
      <c r="N499" s="25"/>
    </row>
    <row r="500" spans="1:14" x14ac:dyDescent="0.3">
      <c r="A500" s="20">
        <v>495</v>
      </c>
    </row>
    <row r="501" spans="1:14" x14ac:dyDescent="0.3">
      <c r="A501" s="20">
        <v>496</v>
      </c>
    </row>
    <row r="502" spans="1:14" x14ac:dyDescent="0.3">
      <c r="A502" s="20">
        <v>497</v>
      </c>
    </row>
    <row r="503" spans="1:14" x14ac:dyDescent="0.3">
      <c r="A503" s="20">
        <v>498</v>
      </c>
    </row>
    <row r="504" spans="1:14" x14ac:dyDescent="0.3">
      <c r="A504" s="20">
        <v>499</v>
      </c>
    </row>
    <row r="505" spans="1:14" x14ac:dyDescent="0.3">
      <c r="A505" s="20">
        <v>500</v>
      </c>
    </row>
  </sheetData>
  <sheetProtection sort="0" autoFilter="0"/>
  <autoFilter ref="A1:N505" xr:uid="{00000000-0009-0000-0000-000001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">
    <mergeCell ref="J4:N4"/>
    <mergeCell ref="C2:N2"/>
    <mergeCell ref="C1:N1"/>
    <mergeCell ref="C3:E3"/>
  </mergeCells>
  <pageMargins left="0.25" right="0.25" top="0.27" bottom="0.39" header="0.2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9A02E77C5B8E349AB39D816D0CF785A" ma:contentTypeVersion="2" ma:contentTypeDescription="Izveidot jaunu dokumentu." ma:contentTypeScope="" ma:versionID="b059c7872936e17e66f7214e2460e0e3">
  <xsd:schema xmlns:xsd="http://www.w3.org/2001/XMLSchema" xmlns:xs="http://www.w3.org/2001/XMLSchema" xmlns:p="http://schemas.microsoft.com/office/2006/metadata/properties" xmlns:ns1="http://schemas.microsoft.com/sharepoint/v3" xmlns:ns2="2e02ab76-f942-4472-8003-64bbe9cd60a7" targetNamespace="http://schemas.microsoft.com/office/2006/metadata/properties" ma:root="true" ma:fieldsID="d77ac429424684532b276d75841b46bf" ns1:_="" ns2:_="">
    <xsd:import namespace="http://schemas.microsoft.com/sharepoint/v3"/>
    <xsd:import namespace="2e02ab76-f942-4472-8003-64bbe9cd60a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13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2ab76-f942-4472-8003-64bbe9cd60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e02ab76-f942-4472-8003-64bbe9cd60a7">CFFZZXFJ3E6C-2046855304-105</_dlc_DocId>
    <_dlc_DocIdUrl xmlns="2e02ab76-f942-4472-8003-64bbe9cd60a7">
      <Url>http://dome.riga.lv/departaments/ld/soc/KVS/shemasppt/_layouts/15/DocIdRedir.aspx?ID=CFFZZXFJ3E6C-2046855304-105</Url>
      <Description>CFFZZXFJ3E6C-2046855304-105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4B487-9075-4619-A4C4-C00250578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02ab76-f942-4472-8003-64bbe9cd6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5D1E2-D4F0-4CCE-BBDE-5488C430E21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EA46177-F050-4B86-BC21-4CA691442D3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e02ab76-f942-4472-8003-64bbe9cd60a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DDAF374-26DB-4BBB-9DA8-BDD1AD7729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Tabula</vt:lpstr>
      <vt:lpstr>Darbiniek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Sakne</dc:creator>
  <cp:lastModifiedBy>Ivonna Dzelme</cp:lastModifiedBy>
  <cp:lastPrinted>2016-07-07T06:59:31Z</cp:lastPrinted>
  <dcterms:created xsi:type="dcterms:W3CDTF">2015-08-26T07:00:47Z</dcterms:created>
  <dcterms:modified xsi:type="dcterms:W3CDTF">2023-11-15T14:48:36Z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5a39dea5-e876-45d1-89ce-10ea7e368bb9</vt:lpwstr>
  </property>
  <property fmtid="{D5CDD505-2E9C-101B-9397-08002B2CF9AE}" pid="3" name="ContentTypeId">
    <vt:lpwstr>0x010100F9A02E77C5B8E349AB39D816D0CF785A</vt:lpwstr>
  </property>
</Properties>
</file>